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05" yWindow="240" windowWidth="8280" windowHeight="8865"/>
  </bookViews>
  <sheets>
    <sheet name="CONCUROS INTERNO " sheetId="3" r:id="rId1"/>
    <sheet name="Hoja2" sheetId="2" r:id="rId2"/>
    <sheet name="Hoja1" sheetId="1" r:id="rId3"/>
  </sheets>
  <definedNames>
    <definedName name="_xlnm._FilterDatabase" localSheetId="2" hidden="1">Hoja1!$B$9:$J$90</definedName>
  </definedNames>
  <calcPr calcId="145621"/>
  <fileRecoveryPr autoRecover="0"/>
</workbook>
</file>

<file path=xl/calcChain.xml><?xml version="1.0" encoding="utf-8"?>
<calcChain xmlns="http://schemas.openxmlformats.org/spreadsheetml/2006/main">
  <c r="N10" i="3" l="1"/>
  <c r="O10" i="3" s="1"/>
  <c r="N12" i="3"/>
  <c r="O12" i="3" s="1"/>
  <c r="E30" i="3" l="1"/>
  <c r="E29" i="3"/>
  <c r="E22" i="3"/>
  <c r="E28" i="3" l="1"/>
  <c r="E21" i="3"/>
  <c r="E20" i="3"/>
  <c r="O57" i="2" l="1"/>
  <c r="N57" i="2" l="1"/>
  <c r="N58" i="2"/>
  <c r="O58" i="2"/>
  <c r="N59" i="2"/>
  <c r="O59" i="2"/>
  <c r="N60" i="2"/>
  <c r="O60" i="2"/>
  <c r="N61" i="2"/>
  <c r="O61" i="2" s="1"/>
  <c r="N11" i="3" l="1"/>
  <c r="O11" i="3" s="1"/>
  <c r="M49" i="2"/>
  <c r="O49" i="2"/>
  <c r="N49" i="2"/>
  <c r="L49" i="2"/>
  <c r="N35" i="2" l="1"/>
  <c r="O35" i="2"/>
  <c r="M35" i="2"/>
  <c r="L35" i="2"/>
  <c r="M20" i="2" l="1"/>
  <c r="M19" i="2" l="1"/>
  <c r="H35" i="1"/>
  <c r="H36" i="1" s="1"/>
  <c r="H37" i="1" l="1"/>
  <c r="H38" i="1" s="1"/>
  <c r="I57" i="1"/>
  <c r="H57" i="1"/>
  <c r="J35" i="1"/>
  <c r="K12" i="1"/>
  <c r="K11" i="1"/>
  <c r="K10" i="1"/>
  <c r="K35" i="1"/>
  <c r="K36" i="1" s="1"/>
  <c r="J37" i="1"/>
  <c r="J38" i="1" s="1"/>
  <c r="H59" i="1" l="1"/>
  <c r="H60" i="1" s="1"/>
  <c r="H58" i="1"/>
  <c r="I59" i="1"/>
  <c r="I60" i="1" s="1"/>
  <c r="I58" i="1"/>
  <c r="K60" i="1"/>
  <c r="J36" i="1"/>
  <c r="K37" i="1"/>
  <c r="K38" i="1" s="1"/>
  <c r="G35" i="1"/>
  <c r="F35" i="1"/>
</calcChain>
</file>

<file path=xl/sharedStrings.xml><?xml version="1.0" encoding="utf-8"?>
<sst xmlns="http://schemas.openxmlformats.org/spreadsheetml/2006/main" count="223" uniqueCount="113">
  <si>
    <t xml:space="preserve">ASPIRANTE </t>
  </si>
  <si>
    <t xml:space="preserve">OBSERVACION </t>
  </si>
  <si>
    <t>N°</t>
  </si>
  <si>
    <t xml:space="preserve">TITULO PROFESIONAL </t>
  </si>
  <si>
    <t xml:space="preserve">                             GOBIERNO AUTONO DESCENTRALIZADO MUNICIPAL</t>
  </si>
  <si>
    <t xml:space="preserve">                              DE GUAYAQUIL (M.I. MUNICIPALIDAD DE GUAYAQUIL)</t>
  </si>
  <si>
    <t xml:space="preserve">CRITERIOS DE EVALUACION </t>
  </si>
  <si>
    <t xml:space="preserve">VALORACION DE LA ENTREVISTA </t>
  </si>
  <si>
    <t xml:space="preserve"> EVALUACION DE CANDIDATOS </t>
  </si>
  <si>
    <r>
      <rPr>
        <b/>
        <sz val="11"/>
        <color theme="1"/>
        <rFont val="Calibri"/>
        <family val="2"/>
        <scheme val="minor"/>
      </rPr>
      <t xml:space="preserve">CARGO : Analista de control de gestion 1 </t>
    </r>
    <r>
      <rPr>
        <sz val="11"/>
        <color theme="1"/>
        <rFont val="Calibri"/>
        <family val="2"/>
        <scheme val="minor"/>
      </rPr>
      <t xml:space="preserve"> </t>
    </r>
  </si>
  <si>
    <t xml:space="preserve">MOLINA OLIVO SARA ALICIA </t>
  </si>
  <si>
    <t xml:space="preserve">INGENIERIA EN GESTION EMPRESARIAL ( ACTUALMENTE ESTUDIANDO </t>
  </si>
  <si>
    <t xml:space="preserve">ESPINOZA REINOSO ANDREA VERONICA </t>
  </si>
  <si>
    <t xml:space="preserve">OCATVO SEMESTRE EN GESTION EMPRESARIAL </t>
  </si>
  <si>
    <t xml:space="preserve">LICENCIEADO EN ADMINISTRACION DE EMPRESA </t>
  </si>
  <si>
    <t xml:space="preserve">EVALUACION DE PERSONALIDAD PPG-IPG </t>
  </si>
  <si>
    <t xml:space="preserve">economia </t>
  </si>
  <si>
    <t xml:space="preserve">cpa </t>
  </si>
  <si>
    <t xml:space="preserve">ingenieria comercial </t>
  </si>
  <si>
    <t xml:space="preserve">afines </t>
  </si>
  <si>
    <t xml:space="preserve">revisar los gastos </t>
  </si>
  <si>
    <t xml:space="preserve">revisdar cumplimiento de dsipociones legales </t>
  </si>
  <si>
    <t>plan anual de trabajo</t>
  </si>
  <si>
    <t xml:space="preserve">revisar convenios con otros instuciones </t>
  </si>
  <si>
    <t xml:space="preserve">parametros de selección del cargo Analista de control de Gestion </t>
  </si>
  <si>
    <t xml:space="preserve">programar actividades de control de gestion </t>
  </si>
  <si>
    <t>maneja indicadores de gestion</t>
  </si>
  <si>
    <t xml:space="preserve">EVALUACION DE LA CONSULTORA </t>
  </si>
  <si>
    <t>PRUEBA DE CONOCIMIENTO GENERAL</t>
  </si>
  <si>
    <t xml:space="preserve">superior </t>
  </si>
  <si>
    <t xml:space="preserve">Lig: superior </t>
  </si>
  <si>
    <t xml:space="preserve">Medio </t>
  </si>
  <si>
    <t>Lig Inferior</t>
  </si>
  <si>
    <t xml:space="preserve">Inferior </t>
  </si>
  <si>
    <t xml:space="preserve">EXPERIENCIA  LABORAL REFERENTA AL CARGO </t>
  </si>
  <si>
    <t xml:space="preserve">3 AÑOS </t>
  </si>
  <si>
    <t xml:space="preserve">8 MESES </t>
  </si>
  <si>
    <t xml:space="preserve">ACTUALMENTE LABORANDO  BANCO DE MACHALA COMO RECIBIDOR Y PAGADOR UNICA EXPERIENCIA LABORAL  ESPECTATIVA SALARIAL DE 680 $ </t>
  </si>
  <si>
    <t xml:space="preserve">TOTAL </t>
  </si>
  <si>
    <t>AS</t>
  </si>
  <si>
    <t>RES</t>
  </si>
  <si>
    <t>EST</t>
  </si>
  <si>
    <t>SOC</t>
  </si>
  <si>
    <t>CAU</t>
  </si>
  <si>
    <t>ORI</t>
  </si>
  <si>
    <t>COM</t>
  </si>
  <si>
    <t xml:space="preserve">VIT </t>
  </si>
  <si>
    <t xml:space="preserve">PROMEDIO </t>
  </si>
  <si>
    <t xml:space="preserve">caracteristicas de personalidad </t>
  </si>
  <si>
    <t xml:space="preserve">VALAREZO SANDOVAL SAMUEL ALEJANDRO </t>
  </si>
  <si>
    <t>%</t>
  </si>
  <si>
    <t>% sobre 20 puntos</t>
  </si>
  <si>
    <t xml:space="preserve">puntajes </t>
  </si>
  <si>
    <t>categorias</t>
  </si>
  <si>
    <t xml:space="preserve">NO SE PRESENTO </t>
  </si>
  <si>
    <r>
      <rPr>
        <b/>
        <sz val="11"/>
        <color theme="1"/>
        <rFont val="Calibri"/>
        <family val="2"/>
        <scheme val="minor"/>
      </rPr>
      <t>DIRECCION:</t>
    </r>
    <r>
      <rPr>
        <sz val="11"/>
        <color theme="1"/>
        <rFont val="Calibri"/>
        <family val="2"/>
        <scheme val="minor"/>
      </rPr>
      <t xml:space="preserve"> CONTROL DE GESTION Y FUNDACIONES </t>
    </r>
  </si>
  <si>
    <t xml:space="preserve">CUENTA CON EXPERIENCIA LABORAL COMO AUDITOR ACTUALMENTE LABORANDO EN EMPRESA FAMILIAR , SU ASPIRACION SALARIAL ESTA ALREDEDOR DE 800 $ </t>
  </si>
  <si>
    <t xml:space="preserve">satisfactorio </t>
  </si>
  <si>
    <t xml:space="preserve">no satisfactorio </t>
  </si>
  <si>
    <t xml:space="preserve">borja parrales </t>
  </si>
  <si>
    <t xml:space="preserve">robayo veintimilla </t>
  </si>
  <si>
    <t xml:space="preserve">bsurto h </t>
  </si>
  <si>
    <t>aute</t>
  </si>
  <si>
    <t xml:space="preserve">habilidad verbal </t>
  </si>
  <si>
    <t xml:space="preserve">habilida verbal </t>
  </si>
  <si>
    <t xml:space="preserve">COMPETENCIAS CONDUCTUALES </t>
  </si>
  <si>
    <t xml:space="preserve">PUNTAJE TOTAL </t>
  </si>
  <si>
    <t xml:space="preserve">PARTICIPANTES </t>
  </si>
  <si>
    <t xml:space="preserve">PORCENTAJE </t>
  </si>
  <si>
    <t>ASCENDENCIA</t>
  </si>
  <si>
    <t>RESPONSABILIDAD</t>
  </si>
  <si>
    <t xml:space="preserve">ESTABILIDAD EMOCIONAL </t>
  </si>
  <si>
    <t>SOCIABILIDAD</t>
  </si>
  <si>
    <t xml:space="preserve">CAUTELA </t>
  </si>
  <si>
    <t>ORIGINLIDAD</t>
  </si>
  <si>
    <t>COMPRENCION</t>
  </si>
  <si>
    <t xml:space="preserve">VITALIDAD </t>
  </si>
  <si>
    <t xml:space="preserve">AUTOESTIMA </t>
  </si>
  <si>
    <t xml:space="preserve">CARGO: </t>
  </si>
  <si>
    <t xml:space="preserve"> </t>
  </si>
  <si>
    <t xml:space="preserve">varemos juridico </t>
  </si>
  <si>
    <t>ATE</t>
  </si>
  <si>
    <t xml:space="preserve">tabla de coversion Obras Publicas </t>
  </si>
  <si>
    <t xml:space="preserve">habilidad verbal/PARTES  </t>
  </si>
  <si>
    <t xml:space="preserve">NORMA PATRICIA ALBAN PITA </t>
  </si>
  <si>
    <t xml:space="preserve">SANDRA LIZBETH BAQUERIZO MAZZINI </t>
  </si>
  <si>
    <t xml:space="preserve">ALEXANDRA SORAYDA CRUZ HERRERA </t>
  </si>
  <si>
    <t>HOMERO JAVIER GARCIA CARRILLO</t>
  </si>
  <si>
    <t xml:space="preserve">EDUARDO ANTONIO ZAMORA MORANN </t>
  </si>
  <si>
    <t xml:space="preserve">SUPERVISOR DE ESTUDIOS  (VACANTES  5) </t>
  </si>
  <si>
    <t xml:space="preserve">tabla de coversion Obras Publicas INTERNO  </t>
  </si>
  <si>
    <t xml:space="preserve">ACTITUD ANTE LA PRUEBA </t>
  </si>
  <si>
    <t xml:space="preserve">PRUEBAS TECNICAS </t>
  </si>
  <si>
    <t xml:space="preserve">ENTREVISTA </t>
  </si>
  <si>
    <t xml:space="preserve">CALIFICACION </t>
  </si>
  <si>
    <t xml:space="preserve">EQUIVALENCIA </t>
  </si>
  <si>
    <t>Ing. Patricio Medina Zambrano</t>
  </si>
  <si>
    <t>DELEGADA DEL ALCALDE</t>
  </si>
  <si>
    <t>Abg. Mónica Estrada Isaías</t>
  </si>
  <si>
    <t>PRESIDENTE</t>
  </si>
  <si>
    <t xml:space="preserve">DIRECTOR DE RECURSOS HUMANOS </t>
  </si>
  <si>
    <t>TRIBUNAL DE MÉRITOS Y OPOSICIÓN</t>
  </si>
  <si>
    <t xml:space="preserve">CUADRO DE LAS CALIFICACIONES  DE LAS PRUEBAS TECNICAS, PSICOMÉTRICAS Y ENTREVISTA CONCURSO INTERNO  </t>
  </si>
  <si>
    <t>CARGO</t>
  </si>
  <si>
    <t xml:space="preserve">SELECCIÓN DEL PERSONAL DE LA DIRECCIÓN DE INFORMATICAS </t>
  </si>
  <si>
    <t xml:space="preserve">DIRECTOR DE INFORMATICA  </t>
  </si>
  <si>
    <t xml:space="preserve">BRAVO TOBAR RUBEN RICARDO </t>
  </si>
  <si>
    <t xml:space="preserve">ANALISTA PROGRAMADOR </t>
  </si>
  <si>
    <t xml:space="preserve">HURTADO CASIERRA SONIA LUCIA </t>
  </si>
  <si>
    <t xml:space="preserve">PROGRAMADOR WEB </t>
  </si>
  <si>
    <t xml:space="preserve">RAMÍREZ MENDOZA MARIO VICENTE </t>
  </si>
  <si>
    <t xml:space="preserve">TECNICO DE SOPORTEAL USUARIO </t>
  </si>
  <si>
    <t xml:space="preserve">Ing . Xavier Salvador Plaza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</si>
</sst>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ndara"/>
      <family val="2"/>
    </font>
    <font>
      <b/>
      <sz val="20"/>
      <color theme="1"/>
      <name val="Calibri"/>
      <family val="2"/>
      <scheme val="minor"/>
    </font>
    <font>
      <b/>
      <sz val="12"/>
      <color rgb="FF1F497D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Calibri"/>
      <family val="2"/>
    </font>
    <font>
      <sz val="12"/>
      <color theme="1"/>
      <name val="Candara"/>
      <family val="2"/>
    </font>
    <font>
      <sz val="12"/>
      <color theme="1"/>
      <name val="Calibri"/>
      <family val="2"/>
      <scheme val="minor"/>
    </font>
    <font>
      <b/>
      <sz val="12"/>
      <color theme="1"/>
      <name val="Candara"/>
      <family val="2"/>
    </font>
    <font>
      <b/>
      <u/>
      <sz val="14"/>
      <color theme="1"/>
      <name val="Calibri"/>
      <family val="2"/>
      <scheme val="minor"/>
    </font>
    <font>
      <sz val="14"/>
      <color rgb="FF000000"/>
      <name val="Candara"/>
      <family val="2"/>
    </font>
    <font>
      <sz val="14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4"/>
      <color rgb="FF000000"/>
      <name val="Candara"/>
      <family val="2"/>
    </font>
    <font>
      <b/>
      <sz val="14"/>
      <color theme="1"/>
      <name val="Candara"/>
      <family val="2"/>
    </font>
    <font>
      <b/>
      <sz val="14"/>
      <name val="Candara"/>
      <family val="2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34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0" fillId="5" borderId="4" xfId="0" applyFill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5" borderId="0" xfId="0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/>
    </xf>
    <xf numFmtId="9" fontId="6" fillId="10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9" borderId="1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9" borderId="1" xfId="0" applyFont="1" applyFill="1" applyBorder="1" applyAlignment="1">
      <alignment horizontal="left" vertical="center"/>
    </xf>
    <xf numFmtId="0" fontId="0" fillId="5" borderId="3" xfId="0" applyFill="1" applyBorder="1" applyAlignment="1"/>
    <xf numFmtId="0" fontId="0" fillId="5" borderId="4" xfId="0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2" fillId="0" borderId="10" xfId="0" applyFont="1" applyFill="1" applyBorder="1" applyAlignment="1">
      <alignment horizontal="left" vertical="center" wrapText="1"/>
    </xf>
    <xf numFmtId="0" fontId="0" fillId="0" borderId="10" xfId="0" applyFill="1" applyBorder="1"/>
    <xf numFmtId="9" fontId="0" fillId="0" borderId="0" xfId="1" applyFont="1"/>
    <xf numFmtId="0" fontId="4" fillId="0" borderId="0" xfId="0" applyFont="1" applyAlignment="1"/>
    <xf numFmtId="0" fontId="10" fillId="0" borderId="0" xfId="0" applyFont="1" applyAlignment="1">
      <alignment horizontal="center" vertical="center"/>
    </xf>
    <xf numFmtId="0" fontId="0" fillId="0" borderId="1" xfId="0" applyFill="1" applyBorder="1"/>
    <xf numFmtId="0" fontId="11" fillId="0" borderId="0" xfId="0" applyFont="1" applyBorder="1" applyAlignment="1">
      <alignment vertical="center" wrapText="1"/>
    </xf>
    <xf numFmtId="0" fontId="9" fillId="5" borderId="1" xfId="0" applyFont="1" applyFill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5" xfId="0" applyFont="1" applyBorder="1"/>
    <xf numFmtId="0" fontId="0" fillId="0" borderId="19" xfId="0" applyFill="1" applyBorder="1"/>
    <xf numFmtId="0" fontId="0" fillId="0" borderId="21" xfId="0" applyFill="1" applyBorder="1"/>
    <xf numFmtId="0" fontId="0" fillId="0" borderId="22" xfId="0" applyFill="1" applyBorder="1"/>
    <xf numFmtId="0" fontId="6" fillId="8" borderId="18" xfId="0" applyFont="1" applyFill="1" applyBorder="1" applyAlignment="1">
      <alignment horizontal="left" vertical="center" wrapText="1"/>
    </xf>
    <xf numFmtId="0" fontId="6" fillId="8" borderId="20" xfId="0" applyFont="1" applyFill="1" applyBorder="1" applyAlignment="1">
      <alignment horizontal="left" vertical="center" wrapText="1"/>
    </xf>
    <xf numFmtId="0" fontId="1" fillId="10" borderId="16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/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4" xfId="0" applyBorder="1"/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9" fontId="1" fillId="0" borderId="0" xfId="1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12" borderId="24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9" fillId="12" borderId="23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11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0" fillId="5" borderId="12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</xdr:col>
      <xdr:colOff>471948</xdr:colOff>
      <xdr:row>2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0"/>
          <a:ext cx="757698" cy="542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4"/>
  <sheetViews>
    <sheetView tabSelected="1" topLeftCell="D1" zoomScaleNormal="100" workbookViewId="0">
      <selection activeCell="G27" sqref="G27"/>
    </sheetView>
  </sheetViews>
  <sheetFormatPr baseColWidth="10" defaultRowHeight="15" x14ac:dyDescent="0.25"/>
  <cols>
    <col min="1" max="1" width="20.7109375" customWidth="1"/>
    <col min="2" max="2" width="29.42578125" customWidth="1"/>
    <col min="3" max="3" width="30" customWidth="1"/>
    <col min="4" max="4" width="18" customWidth="1"/>
    <col min="5" max="6" width="15.7109375" customWidth="1"/>
    <col min="7" max="7" width="13.5703125" customWidth="1"/>
    <col min="8" max="8" width="24.5703125" customWidth="1"/>
    <col min="9" max="10" width="15.7109375" customWidth="1"/>
    <col min="11" max="11" width="13.42578125" customWidth="1"/>
    <col min="12" max="12" width="13.7109375" customWidth="1"/>
    <col min="13" max="13" width="15.7109375" customWidth="1"/>
    <col min="14" max="14" width="11" customWidth="1"/>
    <col min="15" max="15" width="12.7109375" customWidth="1"/>
    <col min="17" max="17" width="16.7109375" customWidth="1"/>
  </cols>
  <sheetData>
    <row r="2" spans="2:16" x14ac:dyDescent="0.25">
      <c r="C2" s="111"/>
      <c r="D2" s="111"/>
      <c r="E2" s="111"/>
      <c r="F2" s="111"/>
      <c r="G2" s="111"/>
    </row>
    <row r="3" spans="2:16" x14ac:dyDescent="0.25">
      <c r="C3" s="112"/>
      <c r="D3" s="112"/>
      <c r="E3" s="112"/>
      <c r="F3" s="112"/>
      <c r="G3" s="112"/>
    </row>
    <row r="4" spans="2:16" ht="18" customHeight="1" x14ac:dyDescent="0.25"/>
    <row r="5" spans="2:16" ht="18" customHeight="1" x14ac:dyDescent="0.25">
      <c r="C5" s="113" t="s">
        <v>102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16" ht="18" customHeight="1" x14ac:dyDescent="0.25">
      <c r="C6" s="113" t="s">
        <v>104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6" ht="18" customHeight="1" x14ac:dyDescent="0.25">
      <c r="C7" s="59"/>
      <c r="D7" s="60" t="s">
        <v>79</v>
      </c>
      <c r="E7" s="59"/>
      <c r="F7" s="59"/>
    </row>
    <row r="9" spans="2:16" ht="27.75" customHeight="1" x14ac:dyDescent="0.25">
      <c r="B9" s="106" t="s">
        <v>67</v>
      </c>
      <c r="C9" s="106" t="s">
        <v>103</v>
      </c>
      <c r="D9" s="107" t="s">
        <v>69</v>
      </c>
      <c r="E9" s="108" t="s">
        <v>70</v>
      </c>
      <c r="F9" s="108" t="s">
        <v>71</v>
      </c>
      <c r="G9" s="108" t="s">
        <v>72</v>
      </c>
      <c r="H9" s="108" t="s">
        <v>73</v>
      </c>
      <c r="I9" s="108" t="s">
        <v>74</v>
      </c>
      <c r="J9" s="108" t="s">
        <v>75</v>
      </c>
      <c r="K9" s="108" t="s">
        <v>76</v>
      </c>
      <c r="L9" s="108" t="s">
        <v>77</v>
      </c>
      <c r="M9" s="108" t="s">
        <v>91</v>
      </c>
      <c r="N9" s="106" t="s">
        <v>66</v>
      </c>
      <c r="O9" s="106" t="s">
        <v>95</v>
      </c>
    </row>
    <row r="10" spans="2:16" ht="29.25" customHeight="1" x14ac:dyDescent="0.25">
      <c r="B10" s="105" t="s">
        <v>106</v>
      </c>
      <c r="C10" s="105" t="s">
        <v>107</v>
      </c>
      <c r="D10" s="83">
        <v>10</v>
      </c>
      <c r="E10" s="83">
        <v>10</v>
      </c>
      <c r="F10" s="83">
        <v>10</v>
      </c>
      <c r="G10" s="83">
        <v>5</v>
      </c>
      <c r="H10" s="83">
        <v>6.5</v>
      </c>
      <c r="I10" s="83">
        <v>10</v>
      </c>
      <c r="J10" s="83">
        <v>6.5</v>
      </c>
      <c r="K10" s="83">
        <v>10</v>
      </c>
      <c r="L10" s="83">
        <v>10</v>
      </c>
      <c r="M10" s="83">
        <v>10</v>
      </c>
      <c r="N10" s="83">
        <f>SUM(D10:M10)</f>
        <v>88</v>
      </c>
      <c r="O10" s="104">
        <f>(N10/100)*25</f>
        <v>22</v>
      </c>
    </row>
    <row r="11" spans="2:16" ht="26.25" customHeight="1" x14ac:dyDescent="0.25">
      <c r="B11" s="105" t="s">
        <v>108</v>
      </c>
      <c r="C11" s="105" t="s">
        <v>109</v>
      </c>
      <c r="D11" s="83">
        <v>6.5</v>
      </c>
      <c r="E11" s="83">
        <v>10</v>
      </c>
      <c r="F11" s="83">
        <v>10</v>
      </c>
      <c r="G11" s="83">
        <v>2.5</v>
      </c>
      <c r="H11" s="83">
        <v>10</v>
      </c>
      <c r="I11" s="83">
        <v>10</v>
      </c>
      <c r="J11" s="83">
        <v>6.5</v>
      </c>
      <c r="K11" s="83">
        <v>10</v>
      </c>
      <c r="L11" s="83">
        <v>10</v>
      </c>
      <c r="M11" s="83">
        <v>10</v>
      </c>
      <c r="N11" s="83">
        <f t="shared" ref="N11" si="0">SUM(D11:M11)</f>
        <v>85.5</v>
      </c>
      <c r="O11" s="104">
        <f>(N11/100)*25</f>
        <v>21.375</v>
      </c>
      <c r="P11" s="103"/>
    </row>
    <row r="12" spans="2:16" x14ac:dyDescent="0.25">
      <c r="B12" s="105" t="s">
        <v>110</v>
      </c>
      <c r="C12" s="105" t="s">
        <v>111</v>
      </c>
      <c r="D12" s="83">
        <v>10</v>
      </c>
      <c r="E12" s="83">
        <v>10</v>
      </c>
      <c r="F12" s="83">
        <v>10</v>
      </c>
      <c r="G12" s="83">
        <v>2.5</v>
      </c>
      <c r="H12" s="83">
        <v>10</v>
      </c>
      <c r="I12" s="83">
        <v>10</v>
      </c>
      <c r="J12" s="83">
        <v>10</v>
      </c>
      <c r="K12" s="83">
        <v>10</v>
      </c>
      <c r="L12" s="83">
        <v>10</v>
      </c>
      <c r="M12" s="83">
        <v>10</v>
      </c>
      <c r="N12" s="83">
        <f>SUM(D12:M12)</f>
        <v>92.5</v>
      </c>
      <c r="O12" s="104">
        <f>(N12/100)*25</f>
        <v>23.125</v>
      </c>
    </row>
    <row r="13" spans="2:16" x14ac:dyDescent="0.25">
      <c r="H13" t="s">
        <v>79</v>
      </c>
    </row>
    <row r="14" spans="2:16" ht="15.75" x14ac:dyDescent="0.25">
      <c r="F14" s="81"/>
    </row>
    <row r="15" spans="2:16" ht="15.75" x14ac:dyDescent="0.25">
      <c r="F15" s="82"/>
    </row>
    <row r="17" spans="2:10" x14ac:dyDescent="0.25">
      <c r="B17" s="84" t="s">
        <v>92</v>
      </c>
    </row>
    <row r="18" spans="2:10" x14ac:dyDescent="0.25">
      <c r="C18" s="84"/>
      <c r="D18" s="84"/>
      <c r="E18" s="84"/>
    </row>
    <row r="19" spans="2:10" x14ac:dyDescent="0.25">
      <c r="B19" s="106" t="s">
        <v>67</v>
      </c>
      <c r="C19" s="109" t="s">
        <v>103</v>
      </c>
      <c r="D19" s="110" t="s">
        <v>94</v>
      </c>
      <c r="E19" s="110" t="s">
        <v>95</v>
      </c>
      <c r="J19" s="90"/>
    </row>
    <row r="20" spans="2:10" ht="30.75" customHeight="1" x14ac:dyDescent="0.25">
      <c r="B20" s="105" t="s">
        <v>106</v>
      </c>
      <c r="C20" s="105" t="s">
        <v>107</v>
      </c>
      <c r="D20" s="83">
        <v>84</v>
      </c>
      <c r="E20" s="104">
        <f>(D20/100)*65</f>
        <v>54.6</v>
      </c>
    </row>
    <row r="21" spans="2:10" ht="30.75" customHeight="1" x14ac:dyDescent="0.25">
      <c r="B21" s="105" t="s">
        <v>108</v>
      </c>
      <c r="C21" s="105" t="s">
        <v>109</v>
      </c>
      <c r="D21" s="83">
        <v>76</v>
      </c>
      <c r="E21" s="104">
        <f>(D21/100)*65</f>
        <v>49.4</v>
      </c>
    </row>
    <row r="22" spans="2:10" ht="30.75" customHeight="1" x14ac:dyDescent="0.25">
      <c r="B22" s="105" t="s">
        <v>110</v>
      </c>
      <c r="C22" s="105" t="s">
        <v>111</v>
      </c>
      <c r="D22" s="83">
        <v>100</v>
      </c>
      <c r="E22" s="104">
        <f t="shared" ref="E22" si="1">(D22/100)*65</f>
        <v>65</v>
      </c>
    </row>
    <row r="23" spans="2:10" ht="30.75" customHeight="1" x14ac:dyDescent="0.25">
      <c r="B23" s="97"/>
      <c r="C23" s="100"/>
      <c r="D23" s="98"/>
      <c r="E23" s="99"/>
    </row>
    <row r="24" spans="2:10" x14ac:dyDescent="0.25">
      <c r="E24" s="80"/>
    </row>
    <row r="25" spans="2:10" x14ac:dyDescent="0.25">
      <c r="B25" s="84" t="s">
        <v>93</v>
      </c>
      <c r="C25" s="62"/>
    </row>
    <row r="26" spans="2:10" x14ac:dyDescent="0.25">
      <c r="C26" s="84"/>
      <c r="D26" s="84"/>
      <c r="E26" s="84"/>
    </row>
    <row r="27" spans="2:10" x14ac:dyDescent="0.25">
      <c r="B27" s="106" t="s">
        <v>67</v>
      </c>
      <c r="C27" s="109" t="s">
        <v>103</v>
      </c>
      <c r="D27" s="110" t="s">
        <v>94</v>
      </c>
      <c r="E27" s="110" t="s">
        <v>95</v>
      </c>
    </row>
    <row r="28" spans="2:10" ht="26.25" customHeight="1" x14ac:dyDescent="0.25">
      <c r="B28" s="105" t="s">
        <v>106</v>
      </c>
      <c r="C28" s="105" t="s">
        <v>107</v>
      </c>
      <c r="D28" s="102">
        <v>76.66</v>
      </c>
      <c r="E28" s="104">
        <f>(D28/100)*15</f>
        <v>11.498999999999999</v>
      </c>
    </row>
    <row r="29" spans="2:10" ht="26.25" customHeight="1" x14ac:dyDescent="0.25">
      <c r="B29" s="105" t="s">
        <v>108</v>
      </c>
      <c r="C29" s="105" t="s">
        <v>109</v>
      </c>
      <c r="D29" s="102">
        <v>80</v>
      </c>
      <c r="E29" s="104">
        <f t="shared" ref="E29" si="2">(D29/100)*15</f>
        <v>12</v>
      </c>
    </row>
    <row r="30" spans="2:10" ht="21.75" customHeight="1" x14ac:dyDescent="0.25">
      <c r="B30" s="105" t="s">
        <v>110</v>
      </c>
      <c r="C30" s="105" t="s">
        <v>111</v>
      </c>
      <c r="D30" s="101">
        <v>81.66</v>
      </c>
      <c r="E30" s="104">
        <f>(D30/100)*15</f>
        <v>12.249000000000001</v>
      </c>
    </row>
    <row r="34" spans="3:14" ht="18.75" x14ac:dyDescent="0.3">
      <c r="F34" s="117" t="s">
        <v>101</v>
      </c>
      <c r="G34" s="117"/>
      <c r="H34" s="117"/>
    </row>
    <row r="35" spans="3:14" ht="18.75" x14ac:dyDescent="0.3">
      <c r="F35" s="91"/>
      <c r="G35" s="91"/>
      <c r="H35" s="91"/>
    </row>
    <row r="36" spans="3:14" ht="18.75" x14ac:dyDescent="0.3">
      <c r="F36" s="91"/>
      <c r="G36" s="91"/>
      <c r="H36" s="91"/>
    </row>
    <row r="37" spans="3:14" ht="18.75" x14ac:dyDescent="0.3">
      <c r="F37" s="91"/>
      <c r="G37" s="91"/>
      <c r="H37" s="91"/>
    </row>
    <row r="38" spans="3:14" ht="18.75" x14ac:dyDescent="0.3">
      <c r="F38" s="91"/>
      <c r="G38" s="91"/>
      <c r="H38" s="91"/>
    </row>
    <row r="39" spans="3:14" ht="18.75" x14ac:dyDescent="0.3">
      <c r="F39" s="91"/>
      <c r="G39" s="91"/>
      <c r="H39" s="91"/>
    </row>
    <row r="40" spans="3:14" ht="22.5" customHeight="1" x14ac:dyDescent="0.25">
      <c r="C40" s="85"/>
      <c r="E40" s="87"/>
      <c r="I40" s="87"/>
      <c r="J40" s="86"/>
    </row>
    <row r="41" spans="3:14" ht="31.5" customHeight="1" x14ac:dyDescent="0.25">
      <c r="C41" s="89"/>
      <c r="D41" s="88"/>
      <c r="G41" s="89"/>
      <c r="H41" s="89"/>
      <c r="I41" s="88"/>
      <c r="J41" s="86"/>
      <c r="L41" s="89"/>
      <c r="M41" s="89"/>
    </row>
    <row r="42" spans="3:14" ht="18.75" x14ac:dyDescent="0.3">
      <c r="C42" s="92" t="s">
        <v>98</v>
      </c>
      <c r="D42" s="93"/>
      <c r="E42" s="93"/>
      <c r="F42" s="93"/>
      <c r="G42" s="115" t="s">
        <v>112</v>
      </c>
      <c r="H42" s="115"/>
      <c r="I42" s="93"/>
      <c r="J42" s="93"/>
      <c r="K42" s="118" t="s">
        <v>96</v>
      </c>
      <c r="L42" s="118"/>
      <c r="M42" s="118"/>
      <c r="N42" s="118"/>
    </row>
    <row r="43" spans="3:14" ht="25.5" customHeight="1" x14ac:dyDescent="0.3">
      <c r="C43" s="94" t="s">
        <v>99</v>
      </c>
      <c r="D43" s="93"/>
      <c r="E43" s="93"/>
      <c r="F43" s="93"/>
      <c r="G43" s="116" t="s">
        <v>105</v>
      </c>
      <c r="H43" s="116"/>
      <c r="I43" s="93"/>
      <c r="J43" s="93"/>
      <c r="K43" s="114" t="s">
        <v>100</v>
      </c>
      <c r="L43" s="114"/>
      <c r="M43" s="114"/>
      <c r="N43" s="114"/>
    </row>
    <row r="44" spans="3:14" ht="18.75" x14ac:dyDescent="0.3">
      <c r="C44" s="95" t="s">
        <v>97</v>
      </c>
      <c r="D44" s="93"/>
      <c r="E44" s="93"/>
      <c r="F44" s="93"/>
      <c r="G44" s="96"/>
      <c r="H44" s="93"/>
      <c r="I44" s="93"/>
      <c r="J44" s="93"/>
      <c r="K44" s="93"/>
      <c r="L44" s="93"/>
      <c r="M44" s="93"/>
      <c r="N44" s="93"/>
    </row>
  </sheetData>
  <mergeCells count="9">
    <mergeCell ref="C2:G2"/>
    <mergeCell ref="C3:G3"/>
    <mergeCell ref="C5:N5"/>
    <mergeCell ref="C6:N6"/>
    <mergeCell ref="K43:N43"/>
    <mergeCell ref="G42:H42"/>
    <mergeCell ref="G43:H43"/>
    <mergeCell ref="F34:H34"/>
    <mergeCell ref="K42:N4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headerFooter>
    <oddFooter>&amp;C
&amp;RFecha: 26/11/2015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61"/>
  <sheetViews>
    <sheetView topLeftCell="A25" zoomScaleNormal="100" workbookViewId="0">
      <selection activeCell="O57" sqref="O57"/>
    </sheetView>
  </sheetViews>
  <sheetFormatPr baseColWidth="10" defaultRowHeight="15" x14ac:dyDescent="0.25"/>
  <cols>
    <col min="6" max="6" width="13.42578125" customWidth="1"/>
    <col min="13" max="13" width="11.85546875" bestFit="1" customWidth="1"/>
  </cols>
  <sheetData>
    <row r="7" spans="4:13" x14ac:dyDescent="0.25">
      <c r="D7" t="s">
        <v>80</v>
      </c>
    </row>
    <row r="9" spans="4:13" x14ac:dyDescent="0.25">
      <c r="D9" s="6"/>
      <c r="E9" s="52" t="s">
        <v>29</v>
      </c>
      <c r="F9" s="52" t="s">
        <v>30</v>
      </c>
      <c r="G9" s="52" t="s">
        <v>31</v>
      </c>
      <c r="H9" s="52" t="s">
        <v>32</v>
      </c>
      <c r="I9" s="52" t="s">
        <v>33</v>
      </c>
      <c r="L9" s="5" t="s">
        <v>39</v>
      </c>
      <c r="M9" s="53">
        <v>3</v>
      </c>
    </row>
    <row r="10" spans="4:13" x14ac:dyDescent="0.25">
      <c r="D10" s="5" t="s">
        <v>39</v>
      </c>
      <c r="E10" s="53">
        <v>3</v>
      </c>
      <c r="F10" s="53">
        <v>3</v>
      </c>
      <c r="G10" s="53">
        <v>2</v>
      </c>
      <c r="H10" s="53">
        <v>1</v>
      </c>
      <c r="I10" s="53">
        <v>0</v>
      </c>
      <c r="L10" s="5" t="s">
        <v>40</v>
      </c>
      <c r="M10" s="53">
        <v>3</v>
      </c>
    </row>
    <row r="11" spans="4:13" x14ac:dyDescent="0.25">
      <c r="D11" s="5" t="s">
        <v>40</v>
      </c>
      <c r="E11" s="53">
        <v>3</v>
      </c>
      <c r="F11" s="53">
        <v>3</v>
      </c>
      <c r="G11" s="53">
        <v>2</v>
      </c>
      <c r="H11" s="53">
        <v>1</v>
      </c>
      <c r="I11" s="53">
        <v>0</v>
      </c>
      <c r="L11" s="5" t="s">
        <v>41</v>
      </c>
      <c r="M11" s="53">
        <v>3</v>
      </c>
    </row>
    <row r="12" spans="4:13" x14ac:dyDescent="0.25">
      <c r="D12" s="5" t="s">
        <v>41</v>
      </c>
      <c r="E12" s="53">
        <v>3</v>
      </c>
      <c r="F12" s="53">
        <v>3</v>
      </c>
      <c r="G12" s="53">
        <v>2</v>
      </c>
      <c r="H12" s="53">
        <v>1</v>
      </c>
      <c r="I12" s="53">
        <v>0</v>
      </c>
      <c r="L12" s="5" t="s">
        <v>42</v>
      </c>
      <c r="M12" s="53">
        <v>3</v>
      </c>
    </row>
    <row r="13" spans="4:13" x14ac:dyDescent="0.25">
      <c r="D13" s="5" t="s">
        <v>42</v>
      </c>
      <c r="E13" s="53">
        <v>3</v>
      </c>
      <c r="F13" s="53">
        <v>3</v>
      </c>
      <c r="G13" s="53">
        <v>2</v>
      </c>
      <c r="H13" s="53">
        <v>1</v>
      </c>
      <c r="I13" s="53">
        <v>0</v>
      </c>
      <c r="L13" s="5" t="s">
        <v>43</v>
      </c>
      <c r="M13" s="53">
        <v>3</v>
      </c>
    </row>
    <row r="14" spans="4:13" x14ac:dyDescent="0.25">
      <c r="D14" s="5" t="s">
        <v>43</v>
      </c>
      <c r="E14" s="53">
        <v>3</v>
      </c>
      <c r="F14" s="53">
        <v>3</v>
      </c>
      <c r="G14" s="53">
        <v>2</v>
      </c>
      <c r="H14" s="53">
        <v>1</v>
      </c>
      <c r="I14" s="53">
        <v>0</v>
      </c>
      <c r="L14" s="5" t="s">
        <v>44</v>
      </c>
      <c r="M14" s="53">
        <v>3</v>
      </c>
    </row>
    <row r="15" spans="4:13" x14ac:dyDescent="0.25">
      <c r="D15" s="5" t="s">
        <v>44</v>
      </c>
      <c r="E15" s="53">
        <v>3</v>
      </c>
      <c r="F15" s="53">
        <v>3</v>
      </c>
      <c r="G15" s="53">
        <v>2</v>
      </c>
      <c r="H15" s="53">
        <v>1</v>
      </c>
      <c r="I15" s="53">
        <v>0</v>
      </c>
      <c r="L15" s="54" t="s">
        <v>45</v>
      </c>
      <c r="M15" s="53">
        <v>3</v>
      </c>
    </row>
    <row r="16" spans="4:13" x14ac:dyDescent="0.25">
      <c r="D16" s="54" t="s">
        <v>45</v>
      </c>
      <c r="E16" s="55">
        <v>1</v>
      </c>
      <c r="F16" s="55">
        <v>2</v>
      </c>
      <c r="G16" s="55">
        <v>3</v>
      </c>
      <c r="H16" s="55">
        <v>3</v>
      </c>
      <c r="I16" s="55">
        <v>3</v>
      </c>
      <c r="L16" s="5" t="s">
        <v>46</v>
      </c>
      <c r="M16" s="53">
        <v>3</v>
      </c>
    </row>
    <row r="17" spans="4:16" x14ac:dyDescent="0.25">
      <c r="D17" s="5" t="s">
        <v>46</v>
      </c>
      <c r="E17" s="53">
        <v>3</v>
      </c>
      <c r="F17" s="53">
        <v>3</v>
      </c>
      <c r="G17" s="53">
        <v>2</v>
      </c>
      <c r="H17" s="53">
        <v>1</v>
      </c>
      <c r="I17" s="53">
        <v>0</v>
      </c>
      <c r="L17" s="9" t="s">
        <v>62</v>
      </c>
      <c r="M17" s="53">
        <v>3</v>
      </c>
    </row>
    <row r="18" spans="4:16" ht="22.5" x14ac:dyDescent="0.25">
      <c r="D18" s="9" t="s">
        <v>63</v>
      </c>
      <c r="E18" s="61">
        <v>3</v>
      </c>
      <c r="F18" s="61">
        <v>3</v>
      </c>
      <c r="G18" s="61">
        <v>2</v>
      </c>
      <c r="H18" s="61">
        <v>1</v>
      </c>
      <c r="I18" s="61">
        <v>0</v>
      </c>
      <c r="L18" s="56" t="s">
        <v>64</v>
      </c>
      <c r="M18" s="57">
        <v>3</v>
      </c>
    </row>
    <row r="19" spans="4:16" x14ac:dyDescent="0.25">
      <c r="M19">
        <f>SUM(M9:M18)</f>
        <v>30</v>
      </c>
      <c r="N19">
        <v>15</v>
      </c>
    </row>
    <row r="20" spans="4:16" x14ac:dyDescent="0.25">
      <c r="D20" t="s">
        <v>61</v>
      </c>
      <c r="M20" s="58">
        <f>(30*15%)/30</f>
        <v>0.15</v>
      </c>
    </row>
    <row r="22" spans="4:16" ht="26.25" x14ac:dyDescent="0.4">
      <c r="D22" s="119" t="s">
        <v>82</v>
      </c>
      <c r="E22" s="119"/>
      <c r="F22" s="119"/>
      <c r="G22" s="119"/>
      <c r="H22" s="119"/>
      <c r="I22" s="119"/>
      <c r="K22" s="119" t="s">
        <v>90</v>
      </c>
      <c r="L22" s="119"/>
      <c r="M22" s="119"/>
      <c r="N22" s="119"/>
      <c r="O22" s="119"/>
      <c r="P22" s="119"/>
    </row>
    <row r="23" spans="4:16" ht="15.75" thickBot="1" x14ac:dyDescent="0.3"/>
    <row r="24" spans="4:16" x14ac:dyDescent="0.25">
      <c r="D24" s="71"/>
      <c r="E24" s="77" t="s">
        <v>29</v>
      </c>
      <c r="F24" s="77" t="s">
        <v>30</v>
      </c>
      <c r="G24" s="77" t="s">
        <v>31</v>
      </c>
      <c r="H24" s="77" t="s">
        <v>32</v>
      </c>
      <c r="I24" s="78" t="s">
        <v>33</v>
      </c>
      <c r="K24" s="71"/>
      <c r="L24" s="77" t="s">
        <v>29</v>
      </c>
      <c r="M24" s="77" t="s">
        <v>30</v>
      </c>
      <c r="N24" s="77" t="s">
        <v>31</v>
      </c>
      <c r="O24" s="77" t="s">
        <v>32</v>
      </c>
      <c r="P24" s="78" t="s">
        <v>33</v>
      </c>
    </row>
    <row r="25" spans="4:16" x14ac:dyDescent="0.25">
      <c r="D25" s="75" t="s">
        <v>39</v>
      </c>
      <c r="E25" s="61">
        <v>3</v>
      </c>
      <c r="F25" s="61">
        <v>2.5</v>
      </c>
      <c r="G25" s="61">
        <v>2</v>
      </c>
      <c r="H25" s="61">
        <v>1.5</v>
      </c>
      <c r="I25" s="72">
        <v>0</v>
      </c>
      <c r="K25" s="75" t="s">
        <v>39</v>
      </c>
      <c r="L25" s="61">
        <v>2.5</v>
      </c>
      <c r="M25" s="61">
        <v>2</v>
      </c>
      <c r="N25" s="61">
        <v>1.5</v>
      </c>
      <c r="O25" s="79">
        <v>0.5</v>
      </c>
      <c r="P25" s="72">
        <v>0</v>
      </c>
    </row>
    <row r="26" spans="4:16" x14ac:dyDescent="0.25">
      <c r="D26" s="75" t="s">
        <v>40</v>
      </c>
      <c r="E26" s="61">
        <v>3</v>
      </c>
      <c r="F26" s="61">
        <v>2.5</v>
      </c>
      <c r="G26" s="61">
        <v>2</v>
      </c>
      <c r="H26" s="61">
        <v>1.5</v>
      </c>
      <c r="I26" s="72">
        <v>0</v>
      </c>
      <c r="K26" s="75" t="s">
        <v>40</v>
      </c>
      <c r="L26" s="61">
        <v>2.5</v>
      </c>
      <c r="M26" s="61">
        <v>2</v>
      </c>
      <c r="N26" s="61">
        <v>1.5</v>
      </c>
      <c r="O26" s="61">
        <v>0.5</v>
      </c>
      <c r="P26" s="72">
        <v>0</v>
      </c>
    </row>
    <row r="27" spans="4:16" x14ac:dyDescent="0.25">
      <c r="D27" s="75" t="s">
        <v>41</v>
      </c>
      <c r="E27" s="61">
        <v>3</v>
      </c>
      <c r="F27" s="61">
        <v>2.5</v>
      </c>
      <c r="G27" s="61">
        <v>2</v>
      </c>
      <c r="H27" s="61">
        <v>1.5</v>
      </c>
      <c r="I27" s="72">
        <v>0</v>
      </c>
      <c r="K27" s="75" t="s">
        <v>41</v>
      </c>
      <c r="L27" s="61">
        <v>2.5</v>
      </c>
      <c r="M27" s="61">
        <v>2</v>
      </c>
      <c r="N27" s="61">
        <v>1.5</v>
      </c>
      <c r="O27" s="61">
        <v>0.5</v>
      </c>
      <c r="P27" s="72">
        <v>0</v>
      </c>
    </row>
    <row r="28" spans="4:16" x14ac:dyDescent="0.25">
      <c r="D28" s="75" t="s">
        <v>42</v>
      </c>
      <c r="E28" s="61">
        <v>3</v>
      </c>
      <c r="F28" s="61">
        <v>2.5</v>
      </c>
      <c r="G28" s="61">
        <v>2</v>
      </c>
      <c r="H28" s="61">
        <v>1.5</v>
      </c>
      <c r="I28" s="72">
        <v>0.5</v>
      </c>
      <c r="K28" s="75" t="s">
        <v>42</v>
      </c>
      <c r="L28" s="61">
        <v>2.5</v>
      </c>
      <c r="M28" s="61">
        <v>2</v>
      </c>
      <c r="N28" s="61">
        <v>1.5</v>
      </c>
      <c r="O28" s="61">
        <v>0.5</v>
      </c>
      <c r="P28" s="72">
        <v>0</v>
      </c>
    </row>
    <row r="29" spans="4:16" x14ac:dyDescent="0.25">
      <c r="D29" s="75" t="s">
        <v>43</v>
      </c>
      <c r="E29" s="61">
        <v>3</v>
      </c>
      <c r="F29" s="61">
        <v>2.5</v>
      </c>
      <c r="G29" s="61">
        <v>2</v>
      </c>
      <c r="H29" s="61">
        <v>1.5</v>
      </c>
      <c r="I29" s="72">
        <v>0</v>
      </c>
      <c r="K29" s="75" t="s">
        <v>43</v>
      </c>
      <c r="L29" s="61">
        <v>2.5</v>
      </c>
      <c r="M29" s="61">
        <v>2</v>
      </c>
      <c r="N29" s="61">
        <v>1.5</v>
      </c>
      <c r="O29" s="61">
        <v>0.5</v>
      </c>
      <c r="P29" s="72">
        <v>0</v>
      </c>
    </row>
    <row r="30" spans="4:16" x14ac:dyDescent="0.25">
      <c r="D30" s="75" t="s">
        <v>44</v>
      </c>
      <c r="E30" s="61">
        <v>3</v>
      </c>
      <c r="F30" s="61">
        <v>2.5</v>
      </c>
      <c r="G30" s="61">
        <v>2</v>
      </c>
      <c r="H30" s="61">
        <v>1.5</v>
      </c>
      <c r="I30" s="72">
        <v>0.5</v>
      </c>
      <c r="K30" s="75" t="s">
        <v>44</v>
      </c>
      <c r="L30" s="61">
        <v>2.5</v>
      </c>
      <c r="M30" s="61">
        <v>2</v>
      </c>
      <c r="N30" s="61">
        <v>1.5</v>
      </c>
      <c r="O30" s="61">
        <v>0.5</v>
      </c>
      <c r="P30" s="72">
        <v>0</v>
      </c>
    </row>
    <row r="31" spans="4:16" x14ac:dyDescent="0.25">
      <c r="D31" s="75" t="s">
        <v>45</v>
      </c>
      <c r="E31" s="61">
        <v>3</v>
      </c>
      <c r="F31" s="61">
        <v>2.5</v>
      </c>
      <c r="G31" s="61">
        <v>2</v>
      </c>
      <c r="H31" s="61">
        <v>1.5</v>
      </c>
      <c r="I31" s="72">
        <v>0</v>
      </c>
      <c r="K31" s="75" t="s">
        <v>45</v>
      </c>
      <c r="L31" s="61">
        <v>2.5</v>
      </c>
      <c r="M31" s="61">
        <v>2</v>
      </c>
      <c r="N31" s="61">
        <v>1.5</v>
      </c>
      <c r="O31" s="61">
        <v>0.5</v>
      </c>
      <c r="P31" s="72">
        <v>0</v>
      </c>
    </row>
    <row r="32" spans="4:16" x14ac:dyDescent="0.25">
      <c r="D32" s="75" t="s">
        <v>46</v>
      </c>
      <c r="E32" s="61">
        <v>3</v>
      </c>
      <c r="F32" s="61">
        <v>2.5</v>
      </c>
      <c r="G32" s="61">
        <v>2</v>
      </c>
      <c r="H32" s="61">
        <v>1.5</v>
      </c>
      <c r="I32" s="72">
        <v>0</v>
      </c>
      <c r="K32" s="75" t="s">
        <v>46</v>
      </c>
      <c r="L32" s="61">
        <v>2.5</v>
      </c>
      <c r="M32" s="61">
        <v>2</v>
      </c>
      <c r="N32" s="61">
        <v>1.5</v>
      </c>
      <c r="O32" s="61">
        <v>0.5</v>
      </c>
      <c r="P32" s="72">
        <v>0</v>
      </c>
    </row>
    <row r="33" spans="4:16" x14ac:dyDescent="0.25">
      <c r="D33" s="75" t="s">
        <v>81</v>
      </c>
      <c r="E33" s="61">
        <v>3</v>
      </c>
      <c r="F33" s="61">
        <v>2.5</v>
      </c>
      <c r="G33" s="61">
        <v>2</v>
      </c>
      <c r="H33" s="61">
        <v>1.5</v>
      </c>
      <c r="I33" s="72">
        <v>0.5</v>
      </c>
      <c r="K33" s="75" t="s">
        <v>81</v>
      </c>
      <c r="L33" s="61">
        <v>2.5</v>
      </c>
      <c r="M33" s="61">
        <v>2</v>
      </c>
      <c r="N33" s="61">
        <v>1.5</v>
      </c>
      <c r="O33" s="61">
        <v>0.5</v>
      </c>
      <c r="P33" s="72">
        <v>0</v>
      </c>
    </row>
    <row r="34" spans="4:16" ht="23.25" thickBot="1" x14ac:dyDescent="0.3">
      <c r="D34" s="76" t="s">
        <v>83</v>
      </c>
      <c r="E34" s="73">
        <v>3</v>
      </c>
      <c r="F34" s="73">
        <v>2.5</v>
      </c>
      <c r="G34" s="73">
        <v>2</v>
      </c>
      <c r="H34" s="73">
        <v>1.5</v>
      </c>
      <c r="I34" s="74">
        <v>0</v>
      </c>
      <c r="K34" s="76" t="s">
        <v>91</v>
      </c>
      <c r="L34" s="73">
        <v>2.5</v>
      </c>
      <c r="M34" s="73">
        <v>2</v>
      </c>
      <c r="N34" s="73">
        <v>1.5</v>
      </c>
      <c r="O34" s="73">
        <v>0.5</v>
      </c>
      <c r="P34" s="72">
        <v>0</v>
      </c>
    </row>
    <row r="35" spans="4:16" x14ac:dyDescent="0.25">
      <c r="L35">
        <f>SUM(L25:L34)</f>
        <v>25</v>
      </c>
      <c r="M35">
        <f>SUM(M25:M34)</f>
        <v>20</v>
      </c>
      <c r="N35">
        <f t="shared" ref="N35:O35" si="0">SUM(N25:N34)</f>
        <v>15</v>
      </c>
      <c r="O35">
        <f t="shared" si="0"/>
        <v>5</v>
      </c>
    </row>
    <row r="37" spans="4:16" ht="15.75" thickBot="1" x14ac:dyDescent="0.3"/>
    <row r="38" spans="4:16" x14ac:dyDescent="0.25">
      <c r="K38" s="71"/>
      <c r="L38" s="77" t="s">
        <v>29</v>
      </c>
      <c r="M38" s="77" t="s">
        <v>30</v>
      </c>
      <c r="N38" s="77" t="s">
        <v>31</v>
      </c>
      <c r="O38" s="77" t="s">
        <v>32</v>
      </c>
      <c r="P38" s="78" t="s">
        <v>33</v>
      </c>
    </row>
    <row r="39" spans="4:16" x14ac:dyDescent="0.25">
      <c r="K39" s="75" t="s">
        <v>39</v>
      </c>
      <c r="L39" s="61">
        <v>10</v>
      </c>
      <c r="M39" s="61">
        <v>6.5</v>
      </c>
      <c r="N39" s="61">
        <v>5</v>
      </c>
      <c r="O39" s="79">
        <v>2.5</v>
      </c>
      <c r="P39" s="72">
        <v>0</v>
      </c>
    </row>
    <row r="40" spans="4:16" x14ac:dyDescent="0.25">
      <c r="K40" s="75" t="s">
        <v>40</v>
      </c>
      <c r="L40" s="61">
        <v>10</v>
      </c>
      <c r="M40" s="61">
        <v>6.5</v>
      </c>
      <c r="N40" s="61">
        <v>5</v>
      </c>
      <c r="O40" s="79">
        <v>2.5</v>
      </c>
      <c r="P40" s="72">
        <v>0</v>
      </c>
    </row>
    <row r="41" spans="4:16" x14ac:dyDescent="0.25">
      <c r="K41" s="75" t="s">
        <v>41</v>
      </c>
      <c r="L41" s="61">
        <v>10</v>
      </c>
      <c r="M41" s="61">
        <v>6.5</v>
      </c>
      <c r="N41" s="61">
        <v>5</v>
      </c>
      <c r="O41" s="79">
        <v>2.5</v>
      </c>
      <c r="P41" s="72">
        <v>0</v>
      </c>
    </row>
    <row r="42" spans="4:16" x14ac:dyDescent="0.25">
      <c r="K42" s="75" t="s">
        <v>42</v>
      </c>
      <c r="L42" s="61">
        <v>10</v>
      </c>
      <c r="M42" s="61">
        <v>6.5</v>
      </c>
      <c r="N42" s="61">
        <v>5</v>
      </c>
      <c r="O42" s="79">
        <v>2.5</v>
      </c>
      <c r="P42" s="72">
        <v>0</v>
      </c>
    </row>
    <row r="43" spans="4:16" x14ac:dyDescent="0.25">
      <c r="K43" s="75" t="s">
        <v>43</v>
      </c>
      <c r="L43" s="61">
        <v>10</v>
      </c>
      <c r="M43" s="61">
        <v>6.5</v>
      </c>
      <c r="N43" s="61">
        <v>5</v>
      </c>
      <c r="O43" s="79">
        <v>2.5</v>
      </c>
      <c r="P43" s="72">
        <v>0</v>
      </c>
    </row>
    <row r="44" spans="4:16" x14ac:dyDescent="0.25">
      <c r="K44" s="75" t="s">
        <v>44</v>
      </c>
      <c r="L44" s="61">
        <v>10</v>
      </c>
      <c r="M44" s="61">
        <v>6.5</v>
      </c>
      <c r="N44" s="61">
        <v>5</v>
      </c>
      <c r="O44" s="79">
        <v>2.5</v>
      </c>
      <c r="P44" s="72">
        <v>0</v>
      </c>
    </row>
    <row r="45" spans="4:16" x14ac:dyDescent="0.25">
      <c r="K45" s="75" t="s">
        <v>45</v>
      </c>
      <c r="L45" s="61">
        <v>10</v>
      </c>
      <c r="M45" s="61">
        <v>6.5</v>
      </c>
      <c r="N45" s="61">
        <v>5</v>
      </c>
      <c r="O45" s="79">
        <v>2.5</v>
      </c>
      <c r="P45" s="72">
        <v>0</v>
      </c>
    </row>
    <row r="46" spans="4:16" x14ac:dyDescent="0.25">
      <c r="K46" s="75" t="s">
        <v>46</v>
      </c>
      <c r="L46" s="61">
        <v>10</v>
      </c>
      <c r="M46" s="61">
        <v>6.5</v>
      </c>
      <c r="N46" s="61">
        <v>5</v>
      </c>
      <c r="O46" s="79">
        <v>2.5</v>
      </c>
      <c r="P46" s="72">
        <v>0</v>
      </c>
    </row>
    <row r="47" spans="4:16" x14ac:dyDescent="0.25">
      <c r="K47" s="75" t="s">
        <v>81</v>
      </c>
      <c r="L47" s="61">
        <v>10</v>
      </c>
      <c r="M47" s="61">
        <v>6.5</v>
      </c>
      <c r="N47" s="61">
        <v>5</v>
      </c>
      <c r="O47" s="79">
        <v>2.5</v>
      </c>
      <c r="P47" s="72">
        <v>0</v>
      </c>
    </row>
    <row r="48" spans="4:16" ht="23.25" thickBot="1" x14ac:dyDescent="0.3">
      <c r="K48" s="76" t="s">
        <v>91</v>
      </c>
      <c r="L48" s="61">
        <v>10</v>
      </c>
      <c r="M48" s="61">
        <v>6.5</v>
      </c>
      <c r="N48" s="61">
        <v>5</v>
      </c>
      <c r="O48" s="79">
        <v>2.5</v>
      </c>
      <c r="P48" s="72">
        <v>0</v>
      </c>
    </row>
    <row r="49" spans="2:15" x14ac:dyDescent="0.25">
      <c r="L49">
        <f>SUM(L39:L48)</f>
        <v>100</v>
      </c>
      <c r="M49" s="61">
        <f>SUM(M39:M48)</f>
        <v>65</v>
      </c>
      <c r="N49">
        <f>SUM(N39:N48)</f>
        <v>50</v>
      </c>
      <c r="O49">
        <f>SUM(O39:O48)</f>
        <v>25</v>
      </c>
    </row>
    <row r="55" spans="2:15" x14ac:dyDescent="0.25">
      <c r="B55" s="63" t="s">
        <v>78</v>
      </c>
      <c r="C55" s="122" t="s">
        <v>89</v>
      </c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</row>
    <row r="56" spans="2:15" ht="38.25" x14ac:dyDescent="0.25">
      <c r="B56" s="121" t="s">
        <v>65</v>
      </c>
      <c r="C56" s="121"/>
      <c r="D56" s="64" t="s">
        <v>69</v>
      </c>
      <c r="E56" s="64" t="s">
        <v>70</v>
      </c>
      <c r="F56" s="64" t="s">
        <v>71</v>
      </c>
      <c r="G56" s="64" t="s">
        <v>72</v>
      </c>
      <c r="H56" s="64" t="s">
        <v>73</v>
      </c>
      <c r="I56" s="64" t="s">
        <v>74</v>
      </c>
      <c r="J56" s="64" t="s">
        <v>75</v>
      </c>
      <c r="K56" s="64" t="s">
        <v>76</v>
      </c>
      <c r="L56" s="64" t="s">
        <v>77</v>
      </c>
      <c r="M56" s="64" t="s">
        <v>91</v>
      </c>
      <c r="N56" s="65" t="s">
        <v>66</v>
      </c>
      <c r="O56" s="65" t="s">
        <v>68</v>
      </c>
    </row>
    <row r="57" spans="2:15" ht="39" x14ac:dyDescent="0.25">
      <c r="B57" s="120" t="s">
        <v>67</v>
      </c>
      <c r="C57" s="68" t="s">
        <v>84</v>
      </c>
      <c r="D57" s="66">
        <v>2.5</v>
      </c>
      <c r="E57" s="66">
        <v>2.5</v>
      </c>
      <c r="F57" s="66">
        <v>2.5</v>
      </c>
      <c r="G57" s="66">
        <v>1.5</v>
      </c>
      <c r="H57" s="66">
        <v>2.5</v>
      </c>
      <c r="I57" s="66">
        <v>2</v>
      </c>
      <c r="J57" s="66">
        <v>2.5</v>
      </c>
      <c r="K57" s="66">
        <v>2.5</v>
      </c>
      <c r="L57" s="70">
        <v>2.5</v>
      </c>
      <c r="M57" s="66">
        <v>2.5</v>
      </c>
      <c r="N57" s="66">
        <f>SUM(D57:M57)</f>
        <v>23.5</v>
      </c>
      <c r="O57" s="67">
        <f>(N57*24%)/25</f>
        <v>0.22559999999999999</v>
      </c>
    </row>
    <row r="58" spans="2:15" ht="51" x14ac:dyDescent="0.25">
      <c r="B58" s="120"/>
      <c r="C58" s="69" t="s">
        <v>85</v>
      </c>
      <c r="D58" s="66">
        <v>2</v>
      </c>
      <c r="E58" s="66">
        <v>2.5</v>
      </c>
      <c r="F58" s="66">
        <v>2</v>
      </c>
      <c r="G58" s="66">
        <v>2</v>
      </c>
      <c r="H58" s="66">
        <v>2.5</v>
      </c>
      <c r="I58" s="66">
        <v>0.5</v>
      </c>
      <c r="J58" s="66">
        <v>2</v>
      </c>
      <c r="K58" s="66">
        <v>2.5</v>
      </c>
      <c r="L58" s="66">
        <v>2</v>
      </c>
      <c r="M58" s="66">
        <v>2.5</v>
      </c>
      <c r="N58" s="66">
        <f>SUM(D58:M58)</f>
        <v>20.5</v>
      </c>
      <c r="O58" s="67">
        <f>(N58*24%)/25</f>
        <v>0.1968</v>
      </c>
    </row>
    <row r="59" spans="2:15" ht="51.75" x14ac:dyDescent="0.25">
      <c r="B59" s="120"/>
      <c r="C59" s="68" t="s">
        <v>86</v>
      </c>
      <c r="D59" s="66">
        <v>2.5</v>
      </c>
      <c r="E59" s="66">
        <v>2</v>
      </c>
      <c r="F59" s="66">
        <v>2.5</v>
      </c>
      <c r="G59" s="66">
        <v>2</v>
      </c>
      <c r="H59" s="66">
        <v>2.5</v>
      </c>
      <c r="I59" s="66">
        <v>2.5</v>
      </c>
      <c r="J59" s="66">
        <v>2.5</v>
      </c>
      <c r="K59" s="66">
        <v>2</v>
      </c>
      <c r="L59" s="66">
        <v>2.5</v>
      </c>
      <c r="M59" s="66">
        <v>2.5</v>
      </c>
      <c r="N59" s="66">
        <f>SUM(D59:M59)</f>
        <v>23.5</v>
      </c>
      <c r="O59" s="67">
        <f>(N59*24%)/25</f>
        <v>0.22559999999999999</v>
      </c>
    </row>
    <row r="60" spans="2:15" ht="51.75" x14ac:dyDescent="0.25">
      <c r="B60" s="120"/>
      <c r="C60" s="68" t="s">
        <v>87</v>
      </c>
      <c r="D60" s="66">
        <v>2</v>
      </c>
      <c r="E60" s="66">
        <v>2</v>
      </c>
      <c r="F60" s="66">
        <v>2.5</v>
      </c>
      <c r="G60" s="66">
        <v>2</v>
      </c>
      <c r="H60" s="66">
        <v>2.5</v>
      </c>
      <c r="I60" s="66">
        <v>0</v>
      </c>
      <c r="J60" s="66">
        <v>2</v>
      </c>
      <c r="K60" s="66">
        <v>2.5</v>
      </c>
      <c r="L60" s="66">
        <v>2</v>
      </c>
      <c r="M60" s="66">
        <v>2.5</v>
      </c>
      <c r="N60" s="66">
        <f>SUM(D60:M60)</f>
        <v>20</v>
      </c>
      <c r="O60" s="67">
        <f>(N60*24%)/25</f>
        <v>0.192</v>
      </c>
    </row>
    <row r="61" spans="2:15" ht="51.75" x14ac:dyDescent="0.25">
      <c r="B61" s="120"/>
      <c r="C61" s="68" t="s">
        <v>88</v>
      </c>
      <c r="D61" s="66">
        <v>0.5</v>
      </c>
      <c r="E61" s="66">
        <v>2.5</v>
      </c>
      <c r="F61" s="66">
        <v>2.5</v>
      </c>
      <c r="G61" s="66">
        <v>0.5</v>
      </c>
      <c r="H61" s="66">
        <v>2.5</v>
      </c>
      <c r="I61" s="66">
        <v>2.5</v>
      </c>
      <c r="J61" s="66">
        <v>2</v>
      </c>
      <c r="K61" s="66">
        <v>2.5</v>
      </c>
      <c r="L61" s="66">
        <v>2</v>
      </c>
      <c r="M61" s="66">
        <v>2.5</v>
      </c>
      <c r="N61" s="66">
        <f>SUM(D61:M61)</f>
        <v>20</v>
      </c>
      <c r="O61" s="67">
        <f>(N61*24%)/25</f>
        <v>0.192</v>
      </c>
    </row>
  </sheetData>
  <mergeCells count="5">
    <mergeCell ref="D22:I22"/>
    <mergeCell ref="K22:P22"/>
    <mergeCell ref="B57:B61"/>
    <mergeCell ref="B56:C56"/>
    <mergeCell ref="C55:O55"/>
  </mergeCells>
  <pageMargins left="0.7" right="0.7" top="0.75" bottom="0.75" header="0.3" footer="0.3"/>
  <pageSetup scale="86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2"/>
  <sheetViews>
    <sheetView topLeftCell="C1" workbookViewId="0">
      <selection activeCell="D42" sqref="D42"/>
    </sheetView>
  </sheetViews>
  <sheetFormatPr baseColWidth="10" defaultRowHeight="15" x14ac:dyDescent="0.25"/>
  <cols>
    <col min="1" max="1" width="6" customWidth="1"/>
    <col min="2" max="2" width="32" customWidth="1"/>
    <col min="3" max="3" width="31.28515625" customWidth="1"/>
    <col min="4" max="4" width="24.42578125" customWidth="1"/>
    <col min="5" max="5" width="27.5703125" customWidth="1"/>
    <col min="6" max="11" width="18.5703125" customWidth="1"/>
  </cols>
  <sheetData>
    <row r="2" spans="1:11" x14ac:dyDescent="0.25">
      <c r="B2" s="111" t="s">
        <v>4</v>
      </c>
      <c r="C2" s="111"/>
      <c r="D2" s="111"/>
    </row>
    <row r="3" spans="1:11" x14ac:dyDescent="0.25">
      <c r="B3" s="123" t="s">
        <v>5</v>
      </c>
      <c r="C3" s="123"/>
      <c r="D3" s="123"/>
    </row>
    <row r="4" spans="1:11" ht="15.75" thickBot="1" x14ac:dyDescent="0.3">
      <c r="B4" s="15"/>
      <c r="C4" s="15"/>
      <c r="D4" s="15"/>
    </row>
    <row r="5" spans="1:11" ht="16.5" thickBot="1" x14ac:dyDescent="0.3">
      <c r="A5" s="127" t="s">
        <v>8</v>
      </c>
      <c r="B5" s="128"/>
      <c r="C5" s="128"/>
      <c r="D5" s="128"/>
      <c r="E5" s="128"/>
      <c r="F5" s="128"/>
      <c r="G5" s="128"/>
      <c r="H5" s="128"/>
      <c r="I5" s="128"/>
      <c r="J5" s="128"/>
      <c r="K5" s="129"/>
    </row>
    <row r="6" spans="1:11" ht="17.25" customHeight="1" x14ac:dyDescent="0.25">
      <c r="A6" s="130" t="s">
        <v>9</v>
      </c>
      <c r="B6" s="131"/>
      <c r="C6" s="131"/>
      <c r="D6" s="26"/>
      <c r="E6" s="26"/>
      <c r="F6" s="26"/>
      <c r="G6" s="26"/>
      <c r="H6" s="26"/>
      <c r="I6" s="26"/>
      <c r="J6" s="26"/>
      <c r="K6" s="26"/>
    </row>
    <row r="7" spans="1:11" ht="17.25" customHeight="1" x14ac:dyDescent="0.25">
      <c r="A7" s="45" t="s">
        <v>55</v>
      </c>
      <c r="B7" s="46"/>
      <c r="C7" s="4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32" t="s">
        <v>6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11" ht="46.5" customHeight="1" x14ac:dyDescent="0.25">
      <c r="A9" s="1" t="s">
        <v>2</v>
      </c>
      <c r="B9" s="50" t="s">
        <v>0</v>
      </c>
      <c r="C9" s="49" t="s">
        <v>3</v>
      </c>
      <c r="D9" s="49" t="s">
        <v>34</v>
      </c>
      <c r="E9" s="51" t="s">
        <v>1</v>
      </c>
      <c r="F9" s="49" t="s">
        <v>7</v>
      </c>
      <c r="G9" s="49" t="s">
        <v>28</v>
      </c>
      <c r="H9" s="49" t="s">
        <v>15</v>
      </c>
      <c r="I9" s="125" t="s">
        <v>27</v>
      </c>
      <c r="J9" s="126"/>
      <c r="K9" s="49" t="s">
        <v>38</v>
      </c>
    </row>
    <row r="10" spans="1:11" s="6" customFormat="1" ht="24" customHeight="1" x14ac:dyDescent="0.2">
      <c r="A10" s="2">
        <v>1</v>
      </c>
      <c r="B10" s="3" t="s">
        <v>12</v>
      </c>
      <c r="C10" s="5" t="s">
        <v>13</v>
      </c>
      <c r="D10" s="2" t="s">
        <v>54</v>
      </c>
      <c r="E10" s="2" t="s">
        <v>54</v>
      </c>
      <c r="F10" s="2" t="s">
        <v>54</v>
      </c>
      <c r="G10" s="2" t="s">
        <v>54</v>
      </c>
      <c r="H10" s="2" t="s">
        <v>54</v>
      </c>
      <c r="I10" s="2" t="s">
        <v>54</v>
      </c>
      <c r="J10" s="2" t="s">
        <v>54</v>
      </c>
      <c r="K10" s="48">
        <f>SUM(F10:I10)/4</f>
        <v>0</v>
      </c>
    </row>
    <row r="11" spans="1:11" s="6" customFormat="1" ht="57" customHeight="1" x14ac:dyDescent="0.2">
      <c r="A11" s="2">
        <v>2</v>
      </c>
      <c r="B11" s="3" t="s">
        <v>49</v>
      </c>
      <c r="C11" s="5" t="s">
        <v>14</v>
      </c>
      <c r="D11" s="27" t="s">
        <v>35</v>
      </c>
      <c r="E11" s="5" t="s">
        <v>56</v>
      </c>
      <c r="F11" s="2">
        <v>18</v>
      </c>
      <c r="G11" s="2">
        <v>19</v>
      </c>
      <c r="H11" s="28">
        <v>17.5</v>
      </c>
      <c r="I11" s="37">
        <v>20</v>
      </c>
      <c r="J11" s="37" t="s">
        <v>57</v>
      </c>
      <c r="K11" s="48">
        <f>SUM(F11:I11)/4</f>
        <v>18.625</v>
      </c>
    </row>
    <row r="12" spans="1:11" s="6" customFormat="1" ht="52.5" customHeight="1" x14ac:dyDescent="0.2">
      <c r="A12" s="2">
        <v>3</v>
      </c>
      <c r="B12" s="8" t="s">
        <v>10</v>
      </c>
      <c r="C12" s="9" t="s">
        <v>11</v>
      </c>
      <c r="D12" s="2" t="s">
        <v>36</v>
      </c>
      <c r="E12" s="9" t="s">
        <v>37</v>
      </c>
      <c r="F12" s="27">
        <v>14</v>
      </c>
      <c r="G12" s="27">
        <v>18</v>
      </c>
      <c r="H12" s="2">
        <v>16.8</v>
      </c>
      <c r="I12" s="47">
        <v>0</v>
      </c>
      <c r="J12" s="47" t="s">
        <v>58</v>
      </c>
      <c r="K12" s="48">
        <f>SUM(F12:I12)/4</f>
        <v>12.2</v>
      </c>
    </row>
    <row r="13" spans="1:11" s="6" customFormat="1" ht="24" customHeight="1" x14ac:dyDescent="0.2">
      <c r="A13" s="10"/>
      <c r="B13" s="12"/>
      <c r="C13" s="12"/>
      <c r="D13" s="12"/>
      <c r="E13" s="17"/>
      <c r="F13" s="12"/>
      <c r="G13" s="12"/>
      <c r="H13" s="12"/>
      <c r="I13" s="12"/>
      <c r="J13" s="17"/>
    </row>
    <row r="14" spans="1:11" s="6" customFormat="1" ht="24" customHeight="1" x14ac:dyDescent="0.2">
      <c r="A14" s="10"/>
      <c r="D14" s="12"/>
      <c r="E14" s="17"/>
      <c r="F14" s="12"/>
      <c r="G14" s="12"/>
      <c r="H14" s="12"/>
      <c r="I14" s="12"/>
      <c r="J14" s="17"/>
    </row>
    <row r="15" spans="1:11" s="6" customFormat="1" ht="24" customHeight="1" x14ac:dyDescent="0.2">
      <c r="A15" s="10"/>
      <c r="D15" s="12"/>
      <c r="E15" s="17"/>
      <c r="F15" s="12"/>
      <c r="G15" s="12"/>
      <c r="H15" s="12"/>
      <c r="I15" s="12"/>
      <c r="J15" s="17"/>
    </row>
    <row r="16" spans="1:11" s="6" customFormat="1" ht="24" customHeight="1" x14ac:dyDescent="0.2">
      <c r="A16" s="10"/>
      <c r="D16" s="12"/>
      <c r="E16" s="17"/>
      <c r="F16" s="12"/>
      <c r="G16" s="12"/>
      <c r="H16" s="12"/>
      <c r="I16" s="12"/>
      <c r="J16" s="17"/>
    </row>
    <row r="17" spans="1:11" s="6" customFormat="1" ht="24" customHeight="1" x14ac:dyDescent="0.2">
      <c r="A17" s="10"/>
      <c r="D17" s="12"/>
      <c r="E17" s="17"/>
      <c r="F17" s="12"/>
      <c r="G17" s="12"/>
      <c r="H17" s="12"/>
      <c r="I17" s="12"/>
      <c r="J17" s="17"/>
    </row>
    <row r="18" spans="1:11" s="6" customFormat="1" ht="24" customHeight="1" x14ac:dyDescent="0.2">
      <c r="A18" s="10"/>
      <c r="D18" s="11"/>
      <c r="E18" s="17"/>
      <c r="F18" s="12"/>
      <c r="G18" s="12"/>
      <c r="H18" s="12"/>
      <c r="I18" s="12"/>
      <c r="J18" s="17"/>
    </row>
    <row r="19" spans="1:11" s="6" customFormat="1" ht="24" customHeight="1" x14ac:dyDescent="0.2">
      <c r="A19" s="10"/>
      <c r="D19" s="11"/>
      <c r="E19" s="17"/>
      <c r="F19" s="12"/>
      <c r="G19" s="12"/>
      <c r="H19" s="12"/>
      <c r="I19" s="12"/>
      <c r="J19" s="17"/>
    </row>
    <row r="20" spans="1:11" s="6" customFormat="1" ht="24" customHeight="1" x14ac:dyDescent="0.2">
      <c r="A20" s="10"/>
      <c r="B20" s="124" t="s">
        <v>24</v>
      </c>
      <c r="C20" s="124"/>
      <c r="D20" s="11"/>
      <c r="E20" s="17"/>
      <c r="F20" s="12"/>
      <c r="G20" s="12"/>
      <c r="H20" s="12"/>
      <c r="I20" s="12"/>
      <c r="J20" s="17"/>
    </row>
    <row r="21" spans="1:11" s="6" customFormat="1" ht="24" customHeight="1" x14ac:dyDescent="0.25">
      <c r="A21" s="10"/>
      <c r="B21" s="4" t="s">
        <v>16</v>
      </c>
      <c r="C21" s="4" t="s">
        <v>26</v>
      </c>
      <c r="D21" s="24" t="s">
        <v>29</v>
      </c>
      <c r="E21" s="25">
        <v>20</v>
      </c>
      <c r="F21" s="2">
        <v>5</v>
      </c>
      <c r="H21" s="12"/>
      <c r="I21" s="12"/>
      <c r="J21" s="17"/>
    </row>
    <row r="22" spans="1:11" s="6" customFormat="1" ht="24" customHeight="1" x14ac:dyDescent="0.25">
      <c r="A22" s="10"/>
      <c r="B22" s="4" t="s">
        <v>17</v>
      </c>
      <c r="C22" s="4" t="s">
        <v>20</v>
      </c>
      <c r="D22" s="24" t="s">
        <v>30</v>
      </c>
      <c r="E22" s="25">
        <v>19</v>
      </c>
      <c r="F22" s="2">
        <v>4</v>
      </c>
      <c r="H22" s="12"/>
      <c r="I22" s="12"/>
      <c r="J22" s="17"/>
    </row>
    <row r="23" spans="1:11" s="6" customFormat="1" ht="24" customHeight="1" x14ac:dyDescent="0.25">
      <c r="A23" s="10"/>
      <c r="B23" s="4" t="s">
        <v>18</v>
      </c>
      <c r="C23" s="4" t="s">
        <v>25</v>
      </c>
      <c r="D23" s="24" t="s">
        <v>31</v>
      </c>
      <c r="E23" s="25">
        <v>18</v>
      </c>
      <c r="F23" s="2">
        <v>3</v>
      </c>
      <c r="H23" s="12"/>
      <c r="I23" s="12"/>
      <c r="J23" s="17"/>
    </row>
    <row r="24" spans="1:11" s="6" customFormat="1" ht="24" customHeight="1" x14ac:dyDescent="0.25">
      <c r="A24" s="10"/>
      <c r="B24" s="7" t="s">
        <v>19</v>
      </c>
      <c r="C24" s="5" t="s">
        <v>21</v>
      </c>
      <c r="D24" s="24" t="s">
        <v>32</v>
      </c>
      <c r="E24" s="25">
        <v>17</v>
      </c>
      <c r="F24" s="2">
        <v>2</v>
      </c>
      <c r="H24" s="12"/>
      <c r="I24" s="12"/>
      <c r="J24" s="17"/>
    </row>
    <row r="25" spans="1:11" s="6" customFormat="1" ht="24" customHeight="1" x14ac:dyDescent="0.25">
      <c r="A25" s="10"/>
      <c r="B25" s="7"/>
      <c r="C25" s="7" t="s">
        <v>22</v>
      </c>
      <c r="D25" s="24" t="s">
        <v>33</v>
      </c>
      <c r="E25" s="25">
        <v>16</v>
      </c>
      <c r="F25" s="2">
        <v>0</v>
      </c>
      <c r="H25" s="12"/>
      <c r="I25" s="12"/>
      <c r="J25" s="17"/>
    </row>
    <row r="26" spans="1:11" s="6" customFormat="1" ht="24" customHeight="1" x14ac:dyDescent="0.2">
      <c r="A26" s="10"/>
      <c r="B26" s="7"/>
      <c r="C26" s="5" t="s">
        <v>23</v>
      </c>
      <c r="D26" s="11"/>
      <c r="E26" s="32">
        <v>20</v>
      </c>
      <c r="F26" s="12"/>
      <c r="G26" s="12"/>
      <c r="H26" s="8" t="s">
        <v>10</v>
      </c>
      <c r="I26" s="8"/>
      <c r="J26" s="4" t="s">
        <v>49</v>
      </c>
      <c r="K26" s="37" t="s">
        <v>12</v>
      </c>
    </row>
    <row r="27" spans="1:11" s="6" customFormat="1" ht="24" customHeight="1" x14ac:dyDescent="0.2">
      <c r="A27" s="10"/>
      <c r="B27" s="11"/>
      <c r="C27" s="11"/>
      <c r="D27" s="29" t="s">
        <v>48</v>
      </c>
      <c r="E27" s="17" t="s">
        <v>39</v>
      </c>
      <c r="F27" s="12">
        <v>20</v>
      </c>
      <c r="G27" s="12">
        <v>20</v>
      </c>
      <c r="H27" s="4">
        <v>4</v>
      </c>
      <c r="I27" s="4"/>
      <c r="J27" s="4">
        <v>4</v>
      </c>
      <c r="K27" s="38"/>
    </row>
    <row r="28" spans="1:11" s="6" customFormat="1" ht="24" customHeight="1" x14ac:dyDescent="0.2">
      <c r="A28" s="10"/>
      <c r="B28" s="11"/>
      <c r="C28" s="11"/>
      <c r="D28" s="30"/>
      <c r="E28" s="17" t="s">
        <v>40</v>
      </c>
      <c r="F28" s="12">
        <v>20</v>
      </c>
      <c r="G28" s="12">
        <v>20</v>
      </c>
      <c r="H28" s="4">
        <v>4</v>
      </c>
      <c r="I28" s="4"/>
      <c r="J28" s="4">
        <v>4</v>
      </c>
      <c r="K28" s="38"/>
    </row>
    <row r="29" spans="1:11" s="6" customFormat="1" ht="24" customHeight="1" x14ac:dyDescent="0.2">
      <c r="A29" s="10"/>
      <c r="B29" s="11"/>
      <c r="C29" s="11"/>
      <c r="D29" s="30"/>
      <c r="E29" s="17" t="s">
        <v>41</v>
      </c>
      <c r="F29" s="12">
        <v>20</v>
      </c>
      <c r="G29" s="12">
        <v>20</v>
      </c>
      <c r="H29" s="4">
        <v>4</v>
      </c>
      <c r="I29" s="4"/>
      <c r="J29" s="4">
        <v>4</v>
      </c>
      <c r="K29" s="38"/>
    </row>
    <row r="30" spans="1:11" s="6" customFormat="1" ht="24" customHeight="1" x14ac:dyDescent="0.2">
      <c r="A30" s="10"/>
      <c r="B30" s="11"/>
      <c r="C30" s="11"/>
      <c r="D30" s="30"/>
      <c r="E30" s="17" t="s">
        <v>42</v>
      </c>
      <c r="F30" s="12">
        <v>17</v>
      </c>
      <c r="G30" s="12">
        <v>19</v>
      </c>
      <c r="H30" s="4">
        <v>1</v>
      </c>
      <c r="I30" s="4"/>
      <c r="J30" s="5">
        <v>3</v>
      </c>
      <c r="K30" s="38"/>
    </row>
    <row r="31" spans="1:11" s="6" customFormat="1" ht="24" customHeight="1" x14ac:dyDescent="0.2">
      <c r="A31" s="10"/>
      <c r="B31" s="11"/>
      <c r="C31" s="11"/>
      <c r="D31" s="30"/>
      <c r="E31" s="17" t="s">
        <v>43</v>
      </c>
      <c r="F31" s="12">
        <v>19</v>
      </c>
      <c r="G31" s="12">
        <v>19</v>
      </c>
      <c r="H31" s="4">
        <v>3</v>
      </c>
      <c r="I31" s="4"/>
      <c r="J31" s="5">
        <v>3</v>
      </c>
      <c r="K31" s="38"/>
    </row>
    <row r="32" spans="1:11" s="6" customFormat="1" ht="24" customHeight="1" x14ac:dyDescent="0.2">
      <c r="A32" s="10"/>
      <c r="B32" s="11"/>
      <c r="C32" s="11"/>
      <c r="D32" s="30"/>
      <c r="E32" s="17" t="s">
        <v>44</v>
      </c>
      <c r="F32" s="12">
        <v>20</v>
      </c>
      <c r="G32" s="12">
        <v>20</v>
      </c>
      <c r="H32" s="4">
        <v>4</v>
      </c>
      <c r="I32" s="4"/>
      <c r="J32" s="5">
        <v>4</v>
      </c>
      <c r="K32" s="38"/>
    </row>
    <row r="33" spans="1:11" s="6" customFormat="1" ht="24" customHeight="1" x14ac:dyDescent="0.2">
      <c r="A33" s="10"/>
      <c r="B33" s="11"/>
      <c r="C33" s="11"/>
      <c r="D33" s="30"/>
      <c r="E33" s="17" t="s">
        <v>45</v>
      </c>
      <c r="F33" s="12">
        <v>19</v>
      </c>
      <c r="G33" s="12">
        <v>19</v>
      </c>
      <c r="H33" s="4">
        <v>3</v>
      </c>
      <c r="I33" s="4"/>
      <c r="J33" s="5">
        <v>3</v>
      </c>
      <c r="K33" s="38"/>
    </row>
    <row r="34" spans="1:11" s="6" customFormat="1" ht="24" customHeight="1" x14ac:dyDescent="0.2">
      <c r="A34" s="10"/>
      <c r="B34" s="11"/>
      <c r="C34" s="11"/>
      <c r="D34" s="31"/>
      <c r="E34" s="17" t="s">
        <v>46</v>
      </c>
      <c r="F34" s="12">
        <v>20</v>
      </c>
      <c r="G34" s="12">
        <v>19</v>
      </c>
      <c r="H34" s="4">
        <v>4</v>
      </c>
      <c r="I34" s="4"/>
      <c r="J34" s="5">
        <v>3</v>
      </c>
      <c r="K34" s="38"/>
    </row>
    <row r="35" spans="1:11" s="6" customFormat="1" ht="24" customHeight="1" x14ac:dyDescent="0.2">
      <c r="A35" s="10"/>
      <c r="B35" s="11"/>
      <c r="C35" s="11"/>
      <c r="D35" s="11"/>
      <c r="E35" s="5" t="s">
        <v>47</v>
      </c>
      <c r="F35" s="4">
        <f>AVERAGE(F27:F34)</f>
        <v>19.375</v>
      </c>
      <c r="G35" s="12">
        <f>AVERAGE(G27:G34)</f>
        <v>19.5</v>
      </c>
      <c r="H35" s="44">
        <f>SUM(H27:H34)</f>
        <v>27</v>
      </c>
      <c r="I35" s="44"/>
      <c r="J35" s="44">
        <f>SUM(J27:J34)</f>
        <v>28</v>
      </c>
      <c r="K35" s="39">
        <f>SUM(K27:K34)</f>
        <v>0</v>
      </c>
    </row>
    <row r="36" spans="1:11" s="6" customFormat="1" ht="24" customHeight="1" x14ac:dyDescent="0.2">
      <c r="A36" s="10"/>
      <c r="B36" s="11"/>
      <c r="C36" s="11"/>
      <c r="D36" s="11"/>
      <c r="E36" s="17"/>
      <c r="F36" s="12"/>
      <c r="G36" s="33"/>
      <c r="H36" s="35">
        <f>(H35*100)/32</f>
        <v>84.375</v>
      </c>
      <c r="I36" s="35"/>
      <c r="J36" s="35">
        <f>(J35*100)/32</f>
        <v>87.5</v>
      </c>
      <c r="K36" s="35">
        <f>(K35*100)/32</f>
        <v>0</v>
      </c>
    </row>
    <row r="37" spans="1:11" s="6" customFormat="1" ht="24" customHeight="1" x14ac:dyDescent="0.2">
      <c r="A37" s="10"/>
      <c r="B37" s="11"/>
      <c r="C37" s="11"/>
      <c r="D37" s="11"/>
      <c r="E37" s="17"/>
      <c r="F37" s="12"/>
      <c r="G37" s="33" t="s">
        <v>50</v>
      </c>
      <c r="H37" s="36">
        <f>(H35/32)</f>
        <v>0.84375</v>
      </c>
      <c r="I37" s="36"/>
      <c r="J37" s="36">
        <f>(J35/32)</f>
        <v>0.875</v>
      </c>
      <c r="K37" s="36">
        <f>(K35/32)</f>
        <v>0</v>
      </c>
    </row>
    <row r="38" spans="1:11" s="6" customFormat="1" ht="24" customHeight="1" x14ac:dyDescent="0.2">
      <c r="A38" s="10"/>
      <c r="B38" s="18"/>
      <c r="G38" s="12" t="s">
        <v>51</v>
      </c>
      <c r="H38" s="34">
        <f>(20*H37)</f>
        <v>16.875</v>
      </c>
      <c r="I38" s="34"/>
      <c r="J38" s="34">
        <f>(20*J37)</f>
        <v>17.5</v>
      </c>
      <c r="K38" s="34">
        <f>(20*K37)</f>
        <v>0</v>
      </c>
    </row>
    <row r="39" spans="1:11" s="6" customFormat="1" ht="24" customHeight="1" x14ac:dyDescent="0.2">
      <c r="A39" s="10"/>
      <c r="B39" s="18"/>
      <c r="G39" s="12"/>
      <c r="H39" s="42"/>
      <c r="I39" s="42"/>
      <c r="J39" s="42"/>
      <c r="K39" s="43"/>
    </row>
    <row r="40" spans="1:11" s="6" customFormat="1" ht="24" customHeight="1" x14ac:dyDescent="0.2">
      <c r="A40" s="10"/>
      <c r="B40" s="18"/>
      <c r="H40" s="27" t="s">
        <v>53</v>
      </c>
      <c r="I40" s="27"/>
      <c r="J40" s="37" t="s">
        <v>52</v>
      </c>
    </row>
    <row r="41" spans="1:11" s="6" customFormat="1" ht="24" customHeight="1" x14ac:dyDescent="0.25">
      <c r="A41" s="10"/>
      <c r="B41" s="18"/>
      <c r="G41" s="12"/>
      <c r="H41" s="24" t="s">
        <v>29</v>
      </c>
      <c r="I41" s="24"/>
      <c r="J41" s="2">
        <v>4</v>
      </c>
    </row>
    <row r="42" spans="1:11" s="6" customFormat="1" ht="24" customHeight="1" x14ac:dyDescent="0.25">
      <c r="A42" s="10"/>
      <c r="B42" s="18"/>
      <c r="G42" s="12"/>
      <c r="H42" s="24" t="s">
        <v>30</v>
      </c>
      <c r="I42" s="24"/>
      <c r="J42" s="2">
        <v>3</v>
      </c>
    </row>
    <row r="43" spans="1:11" s="6" customFormat="1" ht="24" customHeight="1" x14ac:dyDescent="0.25">
      <c r="A43" s="10"/>
      <c r="B43" s="18"/>
      <c r="G43" s="12"/>
      <c r="H43" s="24" t="s">
        <v>31</v>
      </c>
      <c r="I43" s="24"/>
      <c r="J43" s="2">
        <v>2</v>
      </c>
    </row>
    <row r="44" spans="1:11" s="6" customFormat="1" ht="24" customHeight="1" x14ac:dyDescent="0.25">
      <c r="A44" s="10"/>
      <c r="B44" s="18"/>
      <c r="G44" s="12"/>
      <c r="H44" s="24" t="s">
        <v>32</v>
      </c>
      <c r="I44" s="24"/>
      <c r="J44" s="2">
        <v>1</v>
      </c>
    </row>
    <row r="45" spans="1:11" s="6" customFormat="1" ht="24" customHeight="1" x14ac:dyDescent="0.25">
      <c r="A45" s="10"/>
      <c r="B45" s="18"/>
      <c r="G45" s="12"/>
      <c r="H45" s="24" t="s">
        <v>33</v>
      </c>
      <c r="I45" s="24"/>
      <c r="J45" s="2">
        <v>0</v>
      </c>
    </row>
    <row r="46" spans="1:11" s="6" customFormat="1" ht="24" customHeight="1" x14ac:dyDescent="0.2">
      <c r="A46" s="10"/>
      <c r="B46" s="18"/>
      <c r="G46" s="12"/>
      <c r="H46" s="27">
        <v>8</v>
      </c>
      <c r="I46" s="27"/>
      <c r="J46" s="5"/>
    </row>
    <row r="47" spans="1:11" s="41" customFormat="1" ht="24" customHeight="1" x14ac:dyDescent="0.2">
      <c r="A47" s="40"/>
      <c r="B47" s="18"/>
      <c r="G47" s="19"/>
      <c r="H47" s="19"/>
    </row>
    <row r="48" spans="1:11" s="6" customFormat="1" ht="24" customHeight="1" x14ac:dyDescent="0.2">
      <c r="A48" s="10"/>
      <c r="B48" s="18"/>
      <c r="G48" s="12"/>
      <c r="H48" s="8" t="s">
        <v>59</v>
      </c>
      <c r="I48" s="4" t="s">
        <v>60</v>
      </c>
      <c r="J48" s="37"/>
    </row>
    <row r="49" spans="1:11" s="6" customFormat="1" ht="24" customHeight="1" x14ac:dyDescent="0.2">
      <c r="A49" s="10"/>
      <c r="B49" s="18"/>
      <c r="G49" s="12"/>
      <c r="H49" s="4">
        <v>3</v>
      </c>
      <c r="I49" s="4">
        <v>4</v>
      </c>
      <c r="J49" s="38"/>
    </row>
    <row r="50" spans="1:11" s="6" customFormat="1" ht="24" customHeight="1" x14ac:dyDescent="0.2">
      <c r="A50" s="10"/>
      <c r="B50" s="18"/>
      <c r="G50" s="12"/>
      <c r="H50" s="4">
        <v>4</v>
      </c>
      <c r="I50" s="4">
        <v>1</v>
      </c>
      <c r="J50" s="38"/>
    </row>
    <row r="51" spans="1:11" s="6" customFormat="1" ht="24" customHeight="1" x14ac:dyDescent="0.2">
      <c r="A51" s="10"/>
      <c r="B51" s="11"/>
      <c r="C51" s="11"/>
      <c r="D51" s="11"/>
      <c r="E51" s="13"/>
      <c r="F51" s="12"/>
      <c r="G51" s="12"/>
      <c r="H51" s="4">
        <v>4</v>
      </c>
      <c r="I51" s="4">
        <v>4</v>
      </c>
      <c r="J51" s="38"/>
    </row>
    <row r="52" spans="1:11" s="6" customFormat="1" ht="24" customHeight="1" x14ac:dyDescent="0.2">
      <c r="A52" s="10"/>
      <c r="B52" s="11"/>
      <c r="C52" s="11"/>
      <c r="D52" s="11"/>
      <c r="E52" s="13"/>
      <c r="F52" s="12"/>
      <c r="G52" s="12"/>
      <c r="H52" s="4">
        <v>1</v>
      </c>
      <c r="I52" s="5">
        <v>3</v>
      </c>
      <c r="J52" s="38"/>
    </row>
    <row r="53" spans="1:11" s="6" customFormat="1" ht="24" customHeight="1" x14ac:dyDescent="0.2">
      <c r="A53" s="10"/>
      <c r="B53" s="11"/>
      <c r="C53" s="14"/>
      <c r="D53" s="11"/>
      <c r="E53" s="13"/>
      <c r="F53" s="12"/>
      <c r="G53" s="12"/>
      <c r="H53" s="4">
        <v>3</v>
      </c>
      <c r="I53" s="5">
        <v>1</v>
      </c>
      <c r="J53" s="38"/>
    </row>
    <row r="54" spans="1:11" s="6" customFormat="1" ht="24" customHeight="1" x14ac:dyDescent="0.2">
      <c r="A54" s="10"/>
      <c r="B54" s="11"/>
      <c r="C54" s="11"/>
      <c r="D54" s="11"/>
      <c r="E54" s="13"/>
      <c r="F54" s="12"/>
      <c r="G54" s="12"/>
      <c r="H54" s="4">
        <v>3</v>
      </c>
      <c r="I54" s="5">
        <v>4</v>
      </c>
      <c r="J54" s="38"/>
    </row>
    <row r="55" spans="1:11" s="6" customFormat="1" ht="24" customHeight="1" x14ac:dyDescent="0.2">
      <c r="A55" s="10"/>
      <c r="B55" s="11"/>
      <c r="C55" s="11"/>
      <c r="D55" s="11"/>
      <c r="E55" s="13"/>
      <c r="F55" s="12"/>
      <c r="G55" s="12"/>
      <c r="H55" s="4">
        <v>3</v>
      </c>
      <c r="I55" s="5">
        <v>1</v>
      </c>
      <c r="J55" s="38"/>
    </row>
    <row r="56" spans="1:11" s="6" customFormat="1" ht="24" customHeight="1" x14ac:dyDescent="0.2">
      <c r="A56" s="10"/>
      <c r="B56" s="11"/>
      <c r="C56" s="11"/>
      <c r="D56" s="11"/>
      <c r="E56" s="13"/>
      <c r="F56" s="12"/>
      <c r="G56" s="12"/>
      <c r="H56" s="4">
        <v>4</v>
      </c>
      <c r="I56" s="5">
        <v>2</v>
      </c>
      <c r="J56" s="38"/>
    </row>
    <row r="57" spans="1:11" s="6" customFormat="1" ht="24" customHeight="1" x14ac:dyDescent="0.2">
      <c r="A57" s="10"/>
      <c r="B57" s="11"/>
      <c r="C57" s="11"/>
      <c r="D57" s="11"/>
      <c r="E57" s="13"/>
      <c r="F57" s="12"/>
      <c r="G57" s="12"/>
      <c r="H57" s="44">
        <f>SUM(H49:H56)</f>
        <v>25</v>
      </c>
      <c r="I57" s="44">
        <f>SUM(I49:I56)</f>
        <v>20</v>
      </c>
      <c r="J57" s="39"/>
    </row>
    <row r="58" spans="1:11" s="6" customFormat="1" ht="24" customHeight="1" x14ac:dyDescent="0.2">
      <c r="A58" s="10"/>
      <c r="B58" s="11"/>
      <c r="C58" s="14"/>
      <c r="D58" s="11"/>
      <c r="E58" s="13"/>
      <c r="F58" s="12"/>
      <c r="G58" s="12"/>
      <c r="H58" s="35">
        <f>(H57*100)/32</f>
        <v>78.125</v>
      </c>
      <c r="I58" s="35">
        <f>(I57*100)/32</f>
        <v>62.5</v>
      </c>
      <c r="J58" s="35"/>
    </row>
    <row r="59" spans="1:11" s="6" customFormat="1" ht="24" customHeight="1" x14ac:dyDescent="0.2">
      <c r="A59" s="10"/>
      <c r="B59" s="11"/>
      <c r="C59" s="11"/>
      <c r="D59" s="11"/>
      <c r="E59" s="13"/>
      <c r="F59" s="12"/>
      <c r="G59" s="12"/>
      <c r="H59" s="36">
        <f>(H57/32)</f>
        <v>0.78125</v>
      </c>
      <c r="I59" s="36">
        <f>(I57/32)</f>
        <v>0.625</v>
      </c>
      <c r="J59" s="36"/>
    </row>
    <row r="60" spans="1:11" s="6" customFormat="1" ht="24" customHeight="1" x14ac:dyDescent="0.2">
      <c r="A60" s="10"/>
      <c r="B60" s="11"/>
      <c r="C60" s="11"/>
      <c r="D60" s="11"/>
      <c r="E60" s="13"/>
      <c r="F60" s="12"/>
      <c r="G60" s="12"/>
      <c r="H60" s="34">
        <f>(20*H59)</f>
        <v>15.625</v>
      </c>
      <c r="I60" s="34">
        <f>(20*I59)</f>
        <v>12.5</v>
      </c>
      <c r="K60" s="34">
        <f>(20*J59)</f>
        <v>0</v>
      </c>
    </row>
    <row r="61" spans="1:11" s="6" customFormat="1" ht="24" customHeight="1" x14ac:dyDescent="0.2">
      <c r="A61" s="10"/>
      <c r="B61" s="11"/>
      <c r="C61" s="14"/>
      <c r="D61" s="11"/>
      <c r="E61" s="13"/>
      <c r="F61" s="12"/>
      <c r="G61" s="12"/>
      <c r="H61" s="11"/>
      <c r="I61" s="11"/>
      <c r="J61" s="13"/>
    </row>
    <row r="62" spans="1:11" s="41" customFormat="1" ht="24" customHeight="1" x14ac:dyDescent="0.2">
      <c r="A62" s="40"/>
      <c r="B62" s="18"/>
      <c r="C62" s="18"/>
      <c r="D62" s="18"/>
      <c r="E62" s="13"/>
      <c r="F62" s="19"/>
      <c r="G62" s="19"/>
      <c r="H62" s="18"/>
      <c r="I62" s="18"/>
      <c r="J62" s="13"/>
    </row>
    <row r="63" spans="1:11" s="6" customFormat="1" ht="24" customHeight="1" x14ac:dyDescent="0.2">
      <c r="A63" s="10"/>
      <c r="B63" s="11"/>
      <c r="C63" s="11"/>
      <c r="D63" s="11"/>
      <c r="E63" s="13"/>
      <c r="F63" s="12"/>
      <c r="G63" s="12"/>
      <c r="H63" s="11"/>
      <c r="I63" s="11"/>
      <c r="J63" s="13"/>
    </row>
    <row r="64" spans="1:11" s="6" customFormat="1" ht="24" customHeight="1" x14ac:dyDescent="0.2">
      <c r="A64" s="10"/>
      <c r="B64" s="11"/>
      <c r="C64" s="11"/>
      <c r="D64" s="11"/>
      <c r="E64" s="13"/>
      <c r="F64" s="12"/>
      <c r="G64" s="12"/>
      <c r="H64" s="11"/>
      <c r="I64" s="11"/>
      <c r="J64" s="13"/>
    </row>
    <row r="65" spans="1:10" s="6" customFormat="1" ht="24" customHeight="1" x14ac:dyDescent="0.2">
      <c r="A65" s="10"/>
      <c r="B65" s="11"/>
      <c r="C65" s="14"/>
      <c r="D65" s="11"/>
      <c r="E65" s="13"/>
      <c r="F65" s="12"/>
      <c r="G65" s="12"/>
      <c r="H65" s="11"/>
      <c r="I65" s="11"/>
      <c r="J65" s="13"/>
    </row>
    <row r="66" spans="1:10" s="6" customFormat="1" ht="24" customHeight="1" x14ac:dyDescent="0.2">
      <c r="A66" s="10"/>
      <c r="B66" s="11"/>
      <c r="C66" s="11"/>
      <c r="D66" s="11"/>
      <c r="E66" s="13"/>
      <c r="F66" s="12"/>
      <c r="G66" s="12"/>
      <c r="H66" s="11"/>
      <c r="I66" s="11"/>
      <c r="J66" s="13"/>
    </row>
    <row r="67" spans="1:10" s="6" customFormat="1" ht="24" customHeight="1" x14ac:dyDescent="0.2">
      <c r="A67" s="10"/>
      <c r="B67" s="11"/>
      <c r="C67" s="11"/>
      <c r="D67" s="11"/>
      <c r="E67" s="13"/>
      <c r="F67" s="12"/>
      <c r="G67" s="12"/>
      <c r="H67" s="11"/>
      <c r="I67" s="11"/>
      <c r="J67" s="13"/>
    </row>
    <row r="68" spans="1:10" s="6" customFormat="1" ht="24" customHeight="1" x14ac:dyDescent="0.2">
      <c r="A68" s="10"/>
      <c r="B68" s="11"/>
      <c r="C68" s="11"/>
      <c r="D68" s="11"/>
      <c r="E68" s="13"/>
      <c r="F68" s="12"/>
      <c r="G68" s="12"/>
      <c r="H68" s="11"/>
      <c r="I68" s="11"/>
      <c r="J68" s="13"/>
    </row>
    <row r="69" spans="1:10" s="6" customFormat="1" ht="24" customHeight="1" x14ac:dyDescent="0.2">
      <c r="A69" s="10"/>
      <c r="B69" s="11"/>
      <c r="C69" s="11"/>
      <c r="D69" s="11"/>
      <c r="E69" s="13"/>
      <c r="F69" s="12"/>
      <c r="G69" s="12"/>
      <c r="H69" s="11"/>
      <c r="I69" s="11"/>
      <c r="J69" s="13"/>
    </row>
    <row r="70" spans="1:10" s="6" customFormat="1" ht="24" customHeight="1" x14ac:dyDescent="0.2">
      <c r="A70" s="10"/>
      <c r="B70" s="11"/>
      <c r="C70" s="11"/>
      <c r="D70" s="11"/>
      <c r="E70" s="13"/>
      <c r="F70" s="12"/>
      <c r="G70" s="12"/>
      <c r="H70" s="11"/>
      <c r="I70" s="11"/>
      <c r="J70" s="13"/>
    </row>
    <row r="71" spans="1:10" s="6" customFormat="1" ht="24" customHeight="1" x14ac:dyDescent="0.2">
      <c r="A71" s="10"/>
      <c r="B71" s="11"/>
      <c r="C71" s="11"/>
      <c r="D71" s="11"/>
      <c r="E71" s="13"/>
      <c r="F71" s="12"/>
      <c r="G71" s="12"/>
      <c r="H71" s="11"/>
      <c r="I71" s="11"/>
      <c r="J71" s="13"/>
    </row>
    <row r="72" spans="1:10" s="6" customFormat="1" ht="24" customHeight="1" x14ac:dyDescent="0.2">
      <c r="A72" s="10"/>
      <c r="B72" s="11"/>
      <c r="C72" s="11"/>
      <c r="D72" s="11"/>
      <c r="E72" s="13"/>
      <c r="F72" s="12"/>
      <c r="G72" s="12"/>
      <c r="H72" s="11"/>
      <c r="I72" s="11"/>
      <c r="J72" s="13"/>
    </row>
    <row r="73" spans="1:10" x14ac:dyDescent="0.25">
      <c r="A73" s="10"/>
      <c r="B73" s="11"/>
      <c r="C73" s="11"/>
      <c r="D73" s="11"/>
      <c r="E73" s="13"/>
      <c r="F73" s="12"/>
      <c r="G73" s="12"/>
      <c r="H73" s="11"/>
      <c r="I73" s="11"/>
      <c r="J73" s="13"/>
    </row>
    <row r="74" spans="1:10" x14ac:dyDescent="0.25">
      <c r="A74" s="10"/>
      <c r="B74" s="11"/>
      <c r="C74" s="11"/>
      <c r="D74" s="11"/>
      <c r="E74" s="13"/>
      <c r="F74" s="12"/>
      <c r="G74" s="12"/>
      <c r="H74" s="11"/>
      <c r="I74" s="11"/>
      <c r="J74" s="13"/>
    </row>
    <row r="75" spans="1:10" x14ac:dyDescent="0.25">
      <c r="A75" s="20"/>
      <c r="B75" s="21"/>
      <c r="C75" s="21"/>
      <c r="D75" s="21"/>
      <c r="E75" s="23"/>
      <c r="F75" s="22"/>
      <c r="G75" s="22"/>
      <c r="H75" s="21"/>
      <c r="I75" s="21"/>
      <c r="J75" s="23"/>
    </row>
    <row r="76" spans="1:10" x14ac:dyDescent="0.25">
      <c r="A76" s="10"/>
      <c r="B76" s="11"/>
      <c r="C76" s="11"/>
      <c r="D76" s="11"/>
      <c r="E76" s="13"/>
      <c r="F76" s="12"/>
      <c r="G76" s="12"/>
      <c r="H76" s="11"/>
      <c r="I76" s="11"/>
      <c r="J76" s="13"/>
    </row>
    <row r="77" spans="1:10" x14ac:dyDescent="0.25">
      <c r="A77" s="10"/>
      <c r="B77" s="11"/>
      <c r="C77" s="14"/>
      <c r="D77" s="11"/>
      <c r="E77" s="13"/>
      <c r="F77" s="12"/>
      <c r="G77" s="12"/>
      <c r="H77" s="11"/>
      <c r="I77" s="11"/>
      <c r="J77" s="13"/>
    </row>
    <row r="78" spans="1:10" ht="22.5" customHeight="1" x14ac:dyDescent="0.25">
      <c r="A78" s="10"/>
      <c r="B78" s="11"/>
      <c r="C78" s="11"/>
      <c r="D78" s="11"/>
      <c r="E78" s="13"/>
      <c r="F78" s="12"/>
      <c r="G78" s="12"/>
      <c r="H78" s="11"/>
      <c r="I78" s="11"/>
      <c r="J78" s="13"/>
    </row>
    <row r="79" spans="1:10" ht="22.5" customHeight="1" x14ac:dyDescent="0.25">
      <c r="A79" s="10"/>
      <c r="B79" s="11"/>
      <c r="C79" s="11"/>
      <c r="D79" s="11"/>
      <c r="E79" s="13"/>
      <c r="F79" s="12"/>
      <c r="G79" s="12"/>
      <c r="H79" s="11"/>
      <c r="I79" s="11"/>
      <c r="J79" s="13"/>
    </row>
    <row r="80" spans="1:10" ht="22.5" customHeight="1" x14ac:dyDescent="0.25">
      <c r="A80" s="10"/>
      <c r="B80" s="11"/>
      <c r="C80" s="11"/>
      <c r="D80" s="11"/>
      <c r="E80" s="13"/>
      <c r="F80" s="12"/>
      <c r="G80" s="12"/>
      <c r="H80" s="11"/>
      <c r="I80" s="11"/>
      <c r="J80" s="13"/>
    </row>
    <row r="81" spans="1:10" ht="22.5" customHeight="1" x14ac:dyDescent="0.25">
      <c r="A81" s="10"/>
      <c r="B81" s="11"/>
      <c r="C81" s="11"/>
      <c r="D81" s="11"/>
      <c r="E81" s="13"/>
      <c r="F81" s="12"/>
      <c r="G81" s="12"/>
      <c r="H81" s="11"/>
      <c r="I81" s="11"/>
      <c r="J81" s="13"/>
    </row>
    <row r="82" spans="1:10" ht="22.5" customHeight="1" x14ac:dyDescent="0.25">
      <c r="A82" s="10"/>
      <c r="B82" s="11"/>
      <c r="C82" s="11"/>
      <c r="D82" s="11"/>
      <c r="E82" s="13"/>
      <c r="F82" s="12"/>
      <c r="G82" s="12"/>
      <c r="H82" s="11"/>
      <c r="I82" s="11"/>
      <c r="J82" s="13"/>
    </row>
    <row r="83" spans="1:10" ht="22.5" customHeight="1" x14ac:dyDescent="0.25">
      <c r="A83" s="10"/>
      <c r="B83" s="11"/>
      <c r="C83" s="14"/>
      <c r="D83" s="11"/>
      <c r="E83" s="13"/>
      <c r="F83" s="12"/>
      <c r="G83" s="12"/>
      <c r="H83" s="11"/>
      <c r="I83" s="11"/>
      <c r="J83" s="13"/>
    </row>
    <row r="84" spans="1:10" ht="22.5" customHeight="1" x14ac:dyDescent="0.25">
      <c r="A84" s="10"/>
      <c r="B84" s="11"/>
      <c r="C84" s="11"/>
      <c r="D84" s="11"/>
      <c r="E84" s="13"/>
      <c r="F84" s="12"/>
      <c r="G84" s="12"/>
      <c r="H84" s="11"/>
      <c r="I84" s="11"/>
      <c r="J84" s="13"/>
    </row>
    <row r="85" spans="1:10" ht="22.5" customHeight="1" x14ac:dyDescent="0.25">
      <c r="A85" s="10"/>
      <c r="B85" s="11"/>
      <c r="C85" s="11"/>
      <c r="D85" s="11"/>
      <c r="E85" s="13"/>
      <c r="F85" s="12"/>
      <c r="G85" s="12"/>
      <c r="H85" s="11"/>
      <c r="I85" s="11"/>
      <c r="J85" s="13"/>
    </row>
    <row r="86" spans="1:10" ht="22.5" customHeight="1" x14ac:dyDescent="0.25">
      <c r="A86" s="10"/>
      <c r="B86" s="11"/>
      <c r="C86" s="11"/>
      <c r="D86" s="11"/>
      <c r="E86" s="13"/>
      <c r="F86" s="12"/>
      <c r="G86" s="12"/>
      <c r="H86" s="11"/>
      <c r="I86" s="11"/>
      <c r="J86" s="13"/>
    </row>
    <row r="87" spans="1:10" ht="22.5" customHeight="1" x14ac:dyDescent="0.25">
      <c r="A87" s="10"/>
      <c r="B87" s="11"/>
      <c r="C87" s="11"/>
      <c r="D87" s="11"/>
      <c r="E87" s="13"/>
      <c r="F87" s="12"/>
      <c r="G87" s="12"/>
      <c r="H87" s="11"/>
      <c r="I87" s="11"/>
      <c r="J87" s="13"/>
    </row>
    <row r="88" spans="1:10" ht="22.5" customHeight="1" x14ac:dyDescent="0.25">
      <c r="A88" s="10"/>
      <c r="B88" s="11"/>
      <c r="C88" s="11"/>
      <c r="D88" s="11"/>
      <c r="E88" s="13"/>
      <c r="F88" s="12"/>
      <c r="G88" s="12"/>
      <c r="H88" s="11"/>
      <c r="I88" s="11"/>
      <c r="J88" s="13"/>
    </row>
    <row r="89" spans="1:10" ht="22.5" customHeight="1" x14ac:dyDescent="0.25">
      <c r="A89" s="10"/>
      <c r="B89" s="11"/>
      <c r="C89" s="11"/>
      <c r="D89" s="11"/>
      <c r="E89" s="13"/>
      <c r="F89" s="12"/>
      <c r="G89" s="12"/>
      <c r="H89" s="11"/>
      <c r="I89" s="11"/>
      <c r="J89" s="13"/>
    </row>
    <row r="90" spans="1:10" x14ac:dyDescent="0.25">
      <c r="A90" s="10"/>
      <c r="B90" s="11"/>
      <c r="C90" s="11"/>
      <c r="D90" s="11"/>
      <c r="E90" s="13"/>
      <c r="F90" s="12"/>
      <c r="G90" s="12"/>
      <c r="H90" s="11"/>
      <c r="I90" s="11"/>
      <c r="J90" s="13"/>
    </row>
    <row r="91" spans="1:10" x14ac:dyDescent="0.25">
      <c r="A91" s="10"/>
      <c r="B91" s="11"/>
      <c r="C91" s="11"/>
      <c r="D91" s="11"/>
      <c r="E91" s="13"/>
      <c r="F91" s="12"/>
      <c r="G91" s="12"/>
      <c r="H91" s="11"/>
      <c r="I91" s="11"/>
      <c r="J91" s="13"/>
    </row>
    <row r="92" spans="1:10" x14ac:dyDescent="0.25">
      <c r="A92" s="10"/>
      <c r="B92" s="11"/>
      <c r="C92" s="11"/>
      <c r="D92" s="11"/>
      <c r="E92" s="13"/>
      <c r="F92" s="12"/>
      <c r="G92" s="12"/>
      <c r="H92" s="11"/>
      <c r="I92" s="11"/>
      <c r="J92" s="13"/>
    </row>
    <row r="93" spans="1:10" x14ac:dyDescent="0.25">
      <c r="A93" s="10"/>
      <c r="B93" s="11"/>
      <c r="C93" s="11"/>
      <c r="D93" s="11"/>
      <c r="E93" s="13"/>
      <c r="F93" s="12"/>
      <c r="G93" s="12"/>
      <c r="H93" s="11"/>
      <c r="I93" s="11"/>
      <c r="J93" s="13"/>
    </row>
    <row r="94" spans="1:10" x14ac:dyDescent="0.25">
      <c r="A94" s="10"/>
      <c r="B94" s="11"/>
      <c r="C94" s="11"/>
      <c r="D94" s="11"/>
      <c r="E94" s="13"/>
      <c r="F94" s="12"/>
      <c r="G94" s="12"/>
      <c r="H94" s="11"/>
      <c r="I94" s="11"/>
      <c r="J94" s="13"/>
    </row>
    <row r="95" spans="1:10" x14ac:dyDescent="0.25">
      <c r="A95" s="10"/>
      <c r="B95" s="11"/>
      <c r="C95" s="11"/>
      <c r="D95" s="11"/>
      <c r="E95" s="13"/>
      <c r="F95" s="12"/>
      <c r="G95" s="12"/>
      <c r="H95" s="11"/>
      <c r="I95" s="11"/>
      <c r="J95" s="13"/>
    </row>
    <row r="96" spans="1:10" x14ac:dyDescent="0.25">
      <c r="A96" s="10"/>
      <c r="B96" s="11"/>
      <c r="C96" s="11"/>
      <c r="D96" s="11"/>
      <c r="E96" s="13"/>
      <c r="F96" s="12"/>
      <c r="G96" s="12"/>
      <c r="H96" s="11"/>
      <c r="I96" s="11"/>
      <c r="J96" s="13"/>
    </row>
    <row r="97" spans="1:10" x14ac:dyDescent="0.25">
      <c r="A97" s="10"/>
      <c r="B97" s="11"/>
      <c r="C97" s="11"/>
      <c r="D97" s="11"/>
      <c r="E97" s="13"/>
      <c r="F97" s="12"/>
      <c r="G97" s="12"/>
      <c r="H97" s="11"/>
      <c r="I97" s="11"/>
      <c r="J97" s="13"/>
    </row>
    <row r="98" spans="1:10" x14ac:dyDescent="0.25">
      <c r="A98" s="10"/>
      <c r="B98" s="11"/>
      <c r="C98" s="11"/>
      <c r="D98" s="11"/>
      <c r="E98" s="13"/>
      <c r="F98" s="12"/>
      <c r="G98" s="12"/>
      <c r="H98" s="11"/>
      <c r="I98" s="11"/>
      <c r="J98" s="13"/>
    </row>
    <row r="99" spans="1:10" x14ac:dyDescent="0.25">
      <c r="A99" s="10"/>
      <c r="B99" s="11"/>
      <c r="C99" s="11"/>
      <c r="D99" s="11"/>
      <c r="E99" s="13"/>
      <c r="F99" s="12"/>
      <c r="G99" s="12"/>
      <c r="H99" s="11"/>
      <c r="I99" s="11"/>
      <c r="J99" s="13"/>
    </row>
    <row r="100" spans="1:10" x14ac:dyDescent="0.25">
      <c r="A100" s="10"/>
      <c r="B100" s="11"/>
      <c r="C100" s="11"/>
      <c r="D100" s="11"/>
      <c r="E100" s="13"/>
      <c r="F100" s="12"/>
      <c r="G100" s="12"/>
      <c r="H100" s="11"/>
      <c r="I100" s="11"/>
      <c r="J100" s="13"/>
    </row>
    <row r="101" spans="1:10" x14ac:dyDescent="0.25">
      <c r="A101" s="10"/>
      <c r="B101" s="11"/>
      <c r="C101" s="11"/>
      <c r="D101" s="11"/>
      <c r="E101" s="13"/>
      <c r="F101" s="12"/>
      <c r="G101" s="12"/>
      <c r="H101" s="11"/>
      <c r="I101" s="11"/>
      <c r="J101" s="13"/>
    </row>
    <row r="102" spans="1:10" x14ac:dyDescent="0.25">
      <c r="A102" s="10"/>
      <c r="B102" s="11"/>
      <c r="C102" s="11"/>
      <c r="D102" s="11"/>
      <c r="E102" s="13"/>
      <c r="F102" s="12"/>
      <c r="G102" s="12"/>
      <c r="H102" s="11"/>
      <c r="I102" s="11"/>
      <c r="J102" s="13"/>
    </row>
  </sheetData>
  <mergeCells count="7">
    <mergeCell ref="B2:D2"/>
    <mergeCell ref="B3:D3"/>
    <mergeCell ref="B20:C20"/>
    <mergeCell ref="I9:J9"/>
    <mergeCell ref="A5:K5"/>
    <mergeCell ref="A6:C6"/>
    <mergeCell ref="A8:K8"/>
  </mergeCells>
  <printOptions horizontalCentered="1" verticalCentered="1"/>
  <pageMargins left="0" right="0" top="0.74803149606299213" bottom="0.94488188976377963" header="0.31496062992125984" footer="0.31496062992125984"/>
  <pageSetup scale="58" orientation="landscape" r:id="rId1"/>
  <rowBreaks count="1" manualBreakCount="1">
    <brk id="1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8130D4CDE38A4187A4346B7E803642" ma:contentTypeVersion="0" ma:contentTypeDescription="Crear nuevo documento." ma:contentTypeScope="" ma:versionID="39ee5dcc482b33ecb8c3808febfa0f0e">
  <xsd:schema xmlns:xsd="http://www.w3.org/2001/XMLSchema" xmlns:xs="http://www.w3.org/2001/XMLSchema" xmlns:p="http://schemas.microsoft.com/office/2006/metadata/properties" xmlns:ns2="8f7f2b02-361a-46f8-9361-5c4aecfb9ebc" targetNamespace="http://schemas.microsoft.com/office/2006/metadata/properties" ma:root="true" ma:fieldsID="b4c26f74305476fd7b87c9911725229a" ns2:_="">
    <xsd:import namespace="8f7f2b02-361a-46f8-9361-5c4aecfb9e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2b02-361a-46f8-9361-5c4aecfb9e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7f2b02-361a-46f8-9361-5c4aecfb9ebc">CFA3TTQ3VTST-25-472</_dlc_DocId>
    <_dlc_DocIdUrl xmlns="8f7f2b02-361a-46f8-9361-5c4aecfb9ebc">
      <Url>https://guayaquil.gob.ec/_layouts/15/DocIdRedir.aspx?ID=CFA3TTQ3VTST-25-472</Url>
      <Description>CFA3TTQ3VTST-25-472</Description>
    </_dlc_DocIdUrl>
  </documentManagement>
</p:properties>
</file>

<file path=customXml/itemProps1.xml><?xml version="1.0" encoding="utf-8"?>
<ds:datastoreItem xmlns:ds="http://schemas.openxmlformats.org/officeDocument/2006/customXml" ds:itemID="{02F496E4-2CFB-4BF2-814F-2A0FD79EABA2}"/>
</file>

<file path=customXml/itemProps2.xml><?xml version="1.0" encoding="utf-8"?>
<ds:datastoreItem xmlns:ds="http://schemas.openxmlformats.org/officeDocument/2006/customXml" ds:itemID="{38E2050A-B7A7-428F-9332-B7976A564584}"/>
</file>

<file path=customXml/itemProps3.xml><?xml version="1.0" encoding="utf-8"?>
<ds:datastoreItem xmlns:ds="http://schemas.openxmlformats.org/officeDocument/2006/customXml" ds:itemID="{7FD94794-7E1F-44A9-A457-09A1FF858DBD}"/>
</file>

<file path=customXml/itemProps4.xml><?xml version="1.0" encoding="utf-8"?>
<ds:datastoreItem xmlns:ds="http://schemas.openxmlformats.org/officeDocument/2006/customXml" ds:itemID="{2012EBFA-0E1B-4966-8C43-8298A100A0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CONCUROS INTERNO 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CHRRODAG</dc:creator>
  <cp:lastModifiedBy>Christian Andres Rodriguez Guzman</cp:lastModifiedBy>
  <cp:lastPrinted>2016-02-29T18:19:29Z</cp:lastPrinted>
  <dcterms:created xsi:type="dcterms:W3CDTF">2014-01-06T18:44:54Z</dcterms:created>
  <dcterms:modified xsi:type="dcterms:W3CDTF">2016-05-03T16:10:58Z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0x010100518130D4CDE38A4187A4346B7E803642</vt:lpwstr>
  </property>
  <property fmtid="{D5CDD505-2E9C-101B-9397-08002B2CF9AE}" pid="3" name="_dlc_DocIdItemGuid">
    <vt:lpwstr>0fa5df05-9cb7-4b18-8300-4b0ef51d18dd</vt:lpwstr>
  </property>
</Properties>
</file>