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drawings/drawing2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worksheets/sheet9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olección z 2018 proceso de contratación\"/>
    </mc:Choice>
  </mc:AlternateContent>
  <bookViews>
    <workbookView xWindow="0" yWindow="0" windowWidth="13350" windowHeight="10845" firstSheet="1" activeTab="9"/>
  </bookViews>
  <sheets>
    <sheet name="resumen" sheetId="1" r:id="rId1"/>
    <sheet name="form 1" sheetId="2" r:id="rId2"/>
    <sheet name="form 2" sheetId="8" r:id="rId3"/>
    <sheet name="form 3" sheetId="3" r:id="rId4"/>
    <sheet name="form 4" sheetId="4" r:id="rId5"/>
    <sheet name="form 5" sheetId="5" r:id="rId6"/>
    <sheet name="form 6" sheetId="6" r:id="rId7"/>
    <sheet name="form 7" sheetId="7" r:id="rId8"/>
    <sheet name="form 8" sheetId="9" r:id="rId9"/>
    <sheet name="form 9" sheetId="10" r:id="rId10"/>
    <sheet name="form 10" sheetId="11" r:id="rId11"/>
    <sheet name="form 11" sheetId="13" r:id="rId12"/>
    <sheet name="cronograma" sheetId="14" r:id="rId13"/>
    <sheet name="form 13 acu" sheetId="15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4" l="1"/>
  <c r="D24" i="14"/>
  <c r="E24" i="14"/>
  <c r="F24" i="14"/>
  <c r="G24" i="14"/>
  <c r="H24" i="14"/>
  <c r="I24" i="14"/>
  <c r="C24" i="14"/>
  <c r="C78" i="3" l="1"/>
  <c r="C77" i="3"/>
  <c r="C76" i="3"/>
  <c r="C75" i="3"/>
  <c r="C74" i="3"/>
  <c r="C73" i="3"/>
  <c r="C72" i="3"/>
  <c r="C71" i="3"/>
  <c r="C70" i="3"/>
  <c r="C68" i="3"/>
  <c r="C67" i="3"/>
  <c r="C66" i="3"/>
  <c r="C65" i="3"/>
  <c r="C64" i="3"/>
  <c r="C63" i="3"/>
  <c r="C62" i="3"/>
  <c r="C61" i="3"/>
  <c r="E52" i="5" l="1"/>
  <c r="E47" i="5"/>
  <c r="E12" i="5"/>
  <c r="F75" i="8" l="1"/>
  <c r="D68" i="8"/>
  <c r="D53" i="8"/>
  <c r="D47" i="8"/>
  <c r="D21" i="8"/>
  <c r="D75" i="8" s="1"/>
  <c r="D178" i="3"/>
  <c r="D176" i="3"/>
  <c r="D175" i="3"/>
  <c r="D174" i="3"/>
  <c r="D173" i="3"/>
  <c r="D172" i="3"/>
  <c r="D171" i="3"/>
  <c r="D170" i="3"/>
  <c r="D168" i="3"/>
  <c r="D167" i="3"/>
  <c r="D166" i="3"/>
  <c r="D165" i="3"/>
  <c r="D164" i="3"/>
  <c r="D163" i="3"/>
  <c r="D162" i="3"/>
  <c r="D161" i="3"/>
  <c r="D124" i="3"/>
  <c r="B124" i="3"/>
  <c r="B123" i="3"/>
  <c r="B122" i="3"/>
  <c r="B121" i="3"/>
  <c r="D120" i="3"/>
  <c r="B120" i="3"/>
  <c r="D119" i="3"/>
  <c r="B119" i="3"/>
  <c r="D118" i="3"/>
  <c r="B118" i="3"/>
  <c r="D117" i="3"/>
  <c r="B117" i="3"/>
  <c r="D116" i="3"/>
  <c r="B116" i="3"/>
  <c r="D114" i="3"/>
  <c r="B114" i="3"/>
  <c r="D113" i="3"/>
  <c r="B113" i="3"/>
  <c r="D112" i="3"/>
  <c r="B112" i="3"/>
  <c r="D111" i="3"/>
  <c r="B111" i="3"/>
  <c r="D110" i="3"/>
  <c r="B110" i="3"/>
  <c r="D109" i="3"/>
  <c r="B109" i="3"/>
  <c r="D108" i="3"/>
  <c r="B108" i="3"/>
  <c r="D107" i="3"/>
  <c r="B107" i="3"/>
  <c r="D98" i="3"/>
  <c r="B98" i="3"/>
  <c r="B97" i="3"/>
  <c r="D96" i="3"/>
  <c r="B96" i="3"/>
  <c r="D95" i="3"/>
  <c r="B95" i="3"/>
  <c r="D94" i="3"/>
  <c r="B94" i="3"/>
  <c r="D93" i="3"/>
  <c r="B93" i="3"/>
  <c r="D92" i="3"/>
  <c r="B92" i="3"/>
  <c r="D91" i="3"/>
  <c r="B91" i="3"/>
  <c r="D90" i="3"/>
  <c r="B90" i="3"/>
  <c r="D88" i="3"/>
  <c r="B88" i="3"/>
  <c r="D87" i="3"/>
  <c r="B87" i="3"/>
  <c r="D86" i="3"/>
  <c r="B86" i="3"/>
  <c r="D85" i="3"/>
  <c r="B85" i="3"/>
  <c r="D84" i="3"/>
  <c r="B84" i="3"/>
  <c r="D83" i="3"/>
  <c r="B83" i="3"/>
  <c r="D82" i="3"/>
  <c r="B82" i="3"/>
  <c r="D81" i="3"/>
  <c r="B81" i="3"/>
  <c r="D78" i="3"/>
  <c r="B78" i="3"/>
  <c r="B77" i="3"/>
  <c r="D76" i="3"/>
  <c r="B76" i="3"/>
  <c r="B75" i="3"/>
  <c r="D74" i="3"/>
  <c r="B74" i="3"/>
  <c r="D73" i="3"/>
  <c r="B73" i="3"/>
  <c r="D72" i="3"/>
  <c r="B72" i="3"/>
  <c r="D71" i="3"/>
  <c r="B71" i="3"/>
  <c r="D70" i="3"/>
  <c r="B70" i="3"/>
  <c r="D68" i="3"/>
  <c r="B68" i="3"/>
  <c r="D67" i="3"/>
  <c r="B67" i="3"/>
  <c r="D66" i="3"/>
  <c r="B66" i="3"/>
  <c r="D65" i="3"/>
  <c r="B65" i="3"/>
  <c r="D64" i="3"/>
  <c r="B64" i="3"/>
  <c r="D63" i="3"/>
  <c r="B63" i="3"/>
  <c r="D62" i="3"/>
  <c r="B62" i="3"/>
  <c r="D61" i="3"/>
  <c r="B61" i="3"/>
  <c r="D58" i="3"/>
  <c r="B58" i="3"/>
  <c r="D57" i="3"/>
  <c r="B57" i="3"/>
  <c r="D56" i="3"/>
  <c r="B56" i="3"/>
  <c r="B55" i="3"/>
  <c r="D54" i="3"/>
  <c r="B54" i="3"/>
  <c r="D53" i="3"/>
  <c r="B53" i="3"/>
  <c r="D52" i="3"/>
  <c r="B52" i="3"/>
  <c r="D51" i="3"/>
  <c r="B51" i="3"/>
  <c r="D50" i="3"/>
  <c r="B50" i="3"/>
  <c r="D48" i="3"/>
  <c r="B48" i="3"/>
  <c r="D47" i="3"/>
  <c r="B47" i="3"/>
  <c r="D46" i="3"/>
  <c r="B46" i="3"/>
  <c r="D45" i="3"/>
  <c r="B45" i="3"/>
  <c r="D44" i="3"/>
  <c r="B44" i="3"/>
  <c r="D43" i="3"/>
  <c r="B43" i="3"/>
  <c r="D42" i="3"/>
  <c r="B42" i="3"/>
  <c r="D41" i="3"/>
  <c r="B41" i="3"/>
  <c r="D30" i="3"/>
  <c r="D97" i="3" s="1"/>
  <c r="D28" i="3"/>
  <c r="D75" i="3" s="1"/>
  <c r="C155" i="3" l="1"/>
  <c r="D55" i="3"/>
  <c r="D77" i="3"/>
  <c r="D121" i="3"/>
  <c r="D177" i="3"/>
  <c r="D101" i="2"/>
  <c r="D53" i="2"/>
  <c r="D45" i="2"/>
  <c r="D33" i="2"/>
  <c r="D108" i="2" l="1"/>
  <c r="C101" i="3"/>
</calcChain>
</file>

<file path=xl/sharedStrings.xml><?xml version="1.0" encoding="utf-8"?>
<sst xmlns="http://schemas.openxmlformats.org/spreadsheetml/2006/main" count="825" uniqueCount="548">
  <si>
    <t>RESUMEN ECONÓMICO DE LA OFERTA</t>
  </si>
  <si>
    <t>(Valores calculados a 7 años)</t>
  </si>
  <si>
    <t>COSTOS EN DÓLARES</t>
  </si>
  <si>
    <t>A.-</t>
  </si>
  <si>
    <t>COSTOS DIRECTOS</t>
  </si>
  <si>
    <t>A.1.-</t>
  </si>
  <si>
    <t>A.2.-</t>
  </si>
  <si>
    <t>A.3.-</t>
  </si>
  <si>
    <t xml:space="preserve">   I. TOTAL COSTOS DIRECTOS</t>
  </si>
  <si>
    <t>B.-</t>
  </si>
  <si>
    <t>COSTOS INDIRECTOS</t>
  </si>
  <si>
    <t>B.1.-</t>
  </si>
  <si>
    <t>B.2.-</t>
  </si>
  <si>
    <t>B.3.-</t>
  </si>
  <si>
    <t>B.4.-</t>
  </si>
  <si>
    <t>B.5.-</t>
  </si>
  <si>
    <t xml:space="preserve">  II. TOTAL COSTOS INDIRECTOS</t>
  </si>
  <si>
    <t>C.-</t>
  </si>
  <si>
    <t>COSTOS DE INVERSIÓN</t>
  </si>
  <si>
    <t>C.1.-</t>
  </si>
  <si>
    <t>C.2.-</t>
  </si>
  <si>
    <t xml:space="preserve"> III. TOTAL COSTOS DE INVERSION</t>
  </si>
  <si>
    <t xml:space="preserve"> IV. TOTAL COSTO (I + II + III )</t>
  </si>
  <si>
    <t>D.-</t>
  </si>
  <si>
    <t xml:space="preserve">UTILIDADES </t>
  </si>
  <si>
    <t>10 % de suma (I + II + III )</t>
  </si>
  <si>
    <t>Participación de Trabajadores (15 %)</t>
  </si>
  <si>
    <t>Impuesto a la Renta (25 %)</t>
  </si>
  <si>
    <t>UTILIDAD NETA</t>
  </si>
  <si>
    <t>E.-</t>
  </si>
  <si>
    <t>TOTAL ( COSTO + UTILIDADES )</t>
  </si>
  <si>
    <t>F.-</t>
  </si>
  <si>
    <t>TONELADAS MÉTRICAS TOTALES CALCULADAS PARA</t>
  </si>
  <si>
    <t>EL PERÍODO DE 7 AÑOS</t>
  </si>
  <si>
    <t>G.-</t>
  </si>
  <si>
    <t>COSTO POR TONELADA MÉTRICA OFERTADA (E/F)</t>
  </si>
  <si>
    <t>(Lugar y Fecha)</t>
  </si>
  <si>
    <t>(Nombre y Firma del Representante Legal)</t>
  </si>
  <si>
    <t>COSTOS DE PERSONAL OPERATIVO</t>
  </si>
  <si>
    <t>COSTO</t>
  </si>
  <si>
    <t>TOTAL</t>
  </si>
  <si>
    <t xml:space="preserve">          CONCEPTO</t>
  </si>
  <si>
    <t>No.</t>
  </si>
  <si>
    <t>UNITARIO</t>
  </si>
  <si>
    <t>ANUAL</t>
  </si>
  <si>
    <t>MES/DOLARES</t>
  </si>
  <si>
    <t>DOLARES</t>
  </si>
  <si>
    <t>1.</t>
  </si>
  <si>
    <t>PERSONAL</t>
  </si>
  <si>
    <t>1.1</t>
  </si>
  <si>
    <t>JEFES Y ASISTENTES</t>
  </si>
  <si>
    <r>
      <t xml:space="preserve">Jefe de recolección y barrido </t>
    </r>
    <r>
      <rPr>
        <b/>
        <sz val="12"/>
        <rFont val="Times New Roman"/>
        <family val="1"/>
      </rPr>
      <t>(*)</t>
    </r>
  </si>
  <si>
    <r>
      <t xml:space="preserve">Jefe de recolección y barrido Nocturno </t>
    </r>
    <r>
      <rPr>
        <b/>
        <sz val="12"/>
        <rFont val="Times New Roman"/>
        <family val="1"/>
      </rPr>
      <t>(*)</t>
    </r>
  </si>
  <si>
    <r>
      <t xml:space="preserve">Supervisores </t>
    </r>
    <r>
      <rPr>
        <sz val="12"/>
        <rFont val="Times New Roman"/>
        <family val="1"/>
      </rPr>
      <t>(*)</t>
    </r>
  </si>
  <si>
    <r>
      <t xml:space="preserve">Supervisores Nocturno </t>
    </r>
    <r>
      <rPr>
        <sz val="12"/>
        <rFont val="Times New Roman"/>
        <family val="1"/>
      </rPr>
      <t>(*)</t>
    </r>
  </si>
  <si>
    <r>
      <t xml:space="preserve">Inspectores </t>
    </r>
    <r>
      <rPr>
        <b/>
        <sz val="12"/>
        <rFont val="Times New Roman"/>
        <family val="1"/>
      </rPr>
      <t>(*)</t>
    </r>
  </si>
  <si>
    <r>
      <t xml:space="preserve">Inspectores Nocturno </t>
    </r>
    <r>
      <rPr>
        <b/>
        <sz val="12"/>
        <rFont val="Times New Roman"/>
        <family val="1"/>
      </rPr>
      <t>(*)</t>
    </r>
  </si>
  <si>
    <t>Jefe de de Taller</t>
  </si>
  <si>
    <t>Jefe de de Taller Nocturno</t>
  </si>
  <si>
    <t>Jefe de Mantenimiento</t>
  </si>
  <si>
    <t>Jefe de Mantenimiento Nocturno</t>
  </si>
  <si>
    <t>Jefe de Mantenimiento Preventivo</t>
  </si>
  <si>
    <t>Jefe de Mantenimiento Preventivo Nocturno</t>
  </si>
  <si>
    <t>Asistente del Jefe de Taller</t>
  </si>
  <si>
    <r>
      <t xml:space="preserve">Asistente del Jefe de Taller </t>
    </r>
    <r>
      <rPr>
        <b/>
        <sz val="10"/>
        <rFont val="Times New Roman"/>
        <family val="1"/>
      </rPr>
      <t xml:space="preserve"> Nocturno</t>
    </r>
  </si>
  <si>
    <t>Asistente del Jefe de Mantenimiento</t>
  </si>
  <si>
    <r>
      <t>Asistente del Jefe de Mantenimiento</t>
    </r>
    <r>
      <rPr>
        <b/>
        <sz val="10"/>
        <rFont val="Times New Roman"/>
        <family val="1"/>
      </rPr>
      <t xml:space="preserve">  Nocturno</t>
    </r>
  </si>
  <si>
    <t>Asistente del Jefe de Mantenimiento Preventivo</t>
  </si>
  <si>
    <r>
      <t xml:space="preserve">Asistente del Jefe de Mantenimiento Preventivo  </t>
    </r>
    <r>
      <rPr>
        <b/>
        <sz val="10"/>
        <rFont val="Times New Roman"/>
        <family val="1"/>
      </rPr>
      <t>Nocturno</t>
    </r>
  </si>
  <si>
    <t>SUBTOTAL……………</t>
  </si>
  <si>
    <t>1.2</t>
  </si>
  <si>
    <t>AREA/RECOLECCIÓN</t>
  </si>
  <si>
    <r>
      <t>Choferes</t>
    </r>
    <r>
      <rPr>
        <sz val="12"/>
        <rFont val="Times New Roman"/>
        <family val="1"/>
      </rPr>
      <t xml:space="preserve"> (*)</t>
    </r>
  </si>
  <si>
    <r>
      <t xml:space="preserve">Paqueteadores </t>
    </r>
    <r>
      <rPr>
        <b/>
        <sz val="12"/>
        <rFont val="Times New Roman"/>
        <family val="1"/>
      </rPr>
      <t>(*)</t>
    </r>
  </si>
  <si>
    <t>Central de Radio</t>
  </si>
  <si>
    <r>
      <t xml:space="preserve">Central de Radio  </t>
    </r>
    <r>
      <rPr>
        <b/>
        <sz val="10"/>
        <rFont val="Times New Roman"/>
        <family val="1"/>
      </rPr>
      <t>Nocturno</t>
    </r>
  </si>
  <si>
    <t>Operador de GPS</t>
  </si>
  <si>
    <r>
      <t xml:space="preserve">Operador de GPS  </t>
    </r>
    <r>
      <rPr>
        <b/>
        <sz val="10"/>
        <rFont val="Times New Roman"/>
        <family val="1"/>
      </rPr>
      <t>Nocturno</t>
    </r>
  </si>
  <si>
    <t>Conserjes de Centros de Acopios Temporales</t>
  </si>
  <si>
    <t>1.3</t>
  </si>
  <si>
    <t>AREA/BARRIDO</t>
  </si>
  <si>
    <t>Barrenderos</t>
  </si>
  <si>
    <t>Barrenderos Nocturno</t>
  </si>
  <si>
    <t>Barrenderos (Parroquias Rurales)</t>
  </si>
  <si>
    <t>Bodegueros (Bodega de despacho pers de barrido)</t>
  </si>
  <si>
    <t>Bodegueros (Bodega de despacho pers de barrido) Nocturno</t>
  </si>
  <si>
    <t>1.4</t>
  </si>
  <si>
    <t>TALLERES/MANTENIMIENTO</t>
  </si>
  <si>
    <t xml:space="preserve">Secretaria </t>
  </si>
  <si>
    <r>
      <t>Electricista</t>
    </r>
    <r>
      <rPr>
        <b/>
        <sz val="10"/>
        <rFont val="Times New Roman"/>
        <family val="1"/>
      </rPr>
      <t xml:space="preserve"> (Electromecanico)</t>
    </r>
  </si>
  <si>
    <r>
      <t>Electricista</t>
    </r>
    <r>
      <rPr>
        <b/>
        <sz val="10"/>
        <rFont val="Times New Roman"/>
        <family val="1"/>
      </rPr>
      <t xml:space="preserve"> (Electromecanico) Nocturno</t>
    </r>
  </si>
  <si>
    <t>Mecánico I</t>
  </si>
  <si>
    <r>
      <t>Mecánico I</t>
    </r>
    <r>
      <rPr>
        <b/>
        <sz val="10"/>
        <rFont val="Times New Roman"/>
        <family val="1"/>
      </rPr>
      <t xml:space="preserve"> Nocturno</t>
    </r>
  </si>
  <si>
    <t>Mecánico II</t>
  </si>
  <si>
    <r>
      <t>Mecánico II</t>
    </r>
    <r>
      <rPr>
        <b/>
        <sz val="10"/>
        <rFont val="Times New Roman"/>
        <family val="1"/>
      </rPr>
      <t xml:space="preserve">  Nocturno</t>
    </r>
  </si>
  <si>
    <t>Ayudante Mecánico</t>
  </si>
  <si>
    <r>
      <t>Ayudante Mecánico</t>
    </r>
    <r>
      <rPr>
        <b/>
        <sz val="10"/>
        <rFont val="Times New Roman"/>
        <family val="1"/>
      </rPr>
      <t xml:space="preserve">  Nocturno</t>
    </r>
  </si>
  <si>
    <t>Mecánico Automotriz</t>
  </si>
  <si>
    <r>
      <t xml:space="preserve">Mecánico Automotriz  </t>
    </r>
    <r>
      <rPr>
        <b/>
        <sz val="10"/>
        <rFont val="Times New Roman"/>
        <family val="1"/>
      </rPr>
      <t>Nocturno</t>
    </r>
  </si>
  <si>
    <t>Reparador de Radiadores</t>
  </si>
  <si>
    <r>
      <t xml:space="preserve">Reparador de Radiadores  </t>
    </r>
    <r>
      <rPr>
        <b/>
        <sz val="10"/>
        <rFont val="Times New Roman"/>
        <family val="1"/>
      </rPr>
      <t>Nocturno</t>
    </r>
  </si>
  <si>
    <t>Torneros</t>
  </si>
  <si>
    <r>
      <t>Torneros</t>
    </r>
    <r>
      <rPr>
        <b/>
        <sz val="10"/>
        <rFont val="Times New Roman"/>
        <family val="1"/>
      </rPr>
      <t xml:space="preserve">  Nocturno</t>
    </r>
  </si>
  <si>
    <t>Hidráulicos</t>
  </si>
  <si>
    <r>
      <t xml:space="preserve">Hidráulicos  </t>
    </r>
    <r>
      <rPr>
        <b/>
        <sz val="10"/>
        <rFont val="Times New Roman"/>
        <family val="1"/>
      </rPr>
      <t>Nocturno</t>
    </r>
  </si>
  <si>
    <t>Soldador I</t>
  </si>
  <si>
    <r>
      <t xml:space="preserve">Soldador I </t>
    </r>
    <r>
      <rPr>
        <b/>
        <sz val="10"/>
        <rFont val="Times New Roman"/>
        <family val="1"/>
      </rPr>
      <t xml:space="preserve"> Nocturno</t>
    </r>
  </si>
  <si>
    <t>Soldador II</t>
  </si>
  <si>
    <r>
      <t xml:space="preserve">Soldador II  </t>
    </r>
    <r>
      <rPr>
        <b/>
        <sz val="10"/>
        <rFont val="Times New Roman"/>
        <family val="1"/>
      </rPr>
      <t>Nocturno</t>
    </r>
  </si>
  <si>
    <t>Soldador de Contenedor</t>
  </si>
  <si>
    <t>Ayudante Soldador de Contenedor</t>
  </si>
  <si>
    <t>Pintor</t>
  </si>
  <si>
    <t>Rotulador</t>
  </si>
  <si>
    <t>Fierrero (Latoneria)</t>
  </si>
  <si>
    <t>Lubricador</t>
  </si>
  <si>
    <r>
      <t xml:space="preserve">Lubricador  </t>
    </r>
    <r>
      <rPr>
        <b/>
        <sz val="10"/>
        <rFont val="Times New Roman"/>
        <family val="1"/>
      </rPr>
      <t>Nocturno</t>
    </r>
  </si>
  <si>
    <t>Engrasador</t>
  </si>
  <si>
    <r>
      <t xml:space="preserve">Engrasador  </t>
    </r>
    <r>
      <rPr>
        <b/>
        <sz val="10"/>
        <rFont val="Times New Roman"/>
        <family val="1"/>
      </rPr>
      <t>Nocturno</t>
    </r>
  </si>
  <si>
    <t>Lavador</t>
  </si>
  <si>
    <r>
      <t xml:space="preserve">Lavador  </t>
    </r>
    <r>
      <rPr>
        <b/>
        <sz val="10"/>
        <rFont val="Times New Roman"/>
        <family val="1"/>
      </rPr>
      <t>Nocturno</t>
    </r>
  </si>
  <si>
    <t>Vulcanizador</t>
  </si>
  <si>
    <r>
      <t xml:space="preserve">Vulcanizador  </t>
    </r>
    <r>
      <rPr>
        <b/>
        <sz val="10"/>
        <rFont val="Times New Roman"/>
        <family val="1"/>
      </rPr>
      <t>Nocturno</t>
    </r>
  </si>
  <si>
    <t>Chofer Móvil</t>
  </si>
  <si>
    <r>
      <t xml:space="preserve">Chofer Móvil  </t>
    </r>
    <r>
      <rPr>
        <b/>
        <sz val="10"/>
        <rFont val="Times New Roman"/>
        <family val="1"/>
      </rPr>
      <t>Nocturno</t>
    </r>
  </si>
  <si>
    <t>Receptor de Unidades</t>
  </si>
  <si>
    <r>
      <t xml:space="preserve">Receptor de Unidades  </t>
    </r>
    <r>
      <rPr>
        <b/>
        <sz val="10"/>
        <rFont val="Times New Roman"/>
        <family val="1"/>
      </rPr>
      <t>Nocturno</t>
    </r>
  </si>
  <si>
    <t>Despachador de Combustible</t>
  </si>
  <si>
    <t>Despachador de Combustible  Nocturno</t>
  </si>
  <si>
    <t>Personal de Reemplazo (**)</t>
  </si>
  <si>
    <t>Global</t>
  </si>
  <si>
    <t>Desahucio (***)</t>
  </si>
  <si>
    <t>(*) Personal al que se considera el pago de 12 horas extras semanales.</t>
  </si>
  <si>
    <t xml:space="preserve">(**) El costo de personal de reemplazo de vacaciones, corresponde al valor de un sueldo de cada uno de ellos por los quince días de vacaciones que le corresponde a partir del segundo año de contrato. Luego del quinto año de trabajo el empleado tiene derecho a un día adicional de vacación por cada año excedente. </t>
  </si>
  <si>
    <t>(***) Se considera el 25% por Desahucio.</t>
  </si>
  <si>
    <t xml:space="preserve">COSTOS DE MANTENIMIENTO DE EQUIPOS </t>
  </si>
  <si>
    <t>CONCEPTO</t>
  </si>
  <si>
    <t>No. DE UNIDADES</t>
  </si>
  <si>
    <t>KM</t>
  </si>
  <si>
    <t>RENDIMIENTO</t>
  </si>
  <si>
    <t>CONSUMO MENSUAL/ VEHÍCULO</t>
  </si>
  <si>
    <t xml:space="preserve"> MES/VEHICULO</t>
  </si>
  <si>
    <t>KM/GALON</t>
  </si>
  <si>
    <t>GALÓN</t>
  </si>
  <si>
    <t>MENSUAL (DOLARES)</t>
  </si>
  <si>
    <t>ANUAL (DOLARES)</t>
  </si>
  <si>
    <t>1. COMBUSTIBLE</t>
  </si>
  <si>
    <t>1.1 DIESEL</t>
  </si>
  <si>
    <r>
      <t>Recolector de 25 yd</t>
    </r>
    <r>
      <rPr>
        <sz val="10"/>
        <rFont val="Arial"/>
        <family val="2"/>
      </rPr>
      <t>³</t>
    </r>
  </si>
  <si>
    <t>Recolector de 25 yd³ (Parroquias Rurales)</t>
  </si>
  <si>
    <r>
      <t>Recolector de 20 yd</t>
    </r>
    <r>
      <rPr>
        <sz val="10"/>
        <rFont val="Arial"/>
        <family val="2"/>
      </rPr>
      <t>³</t>
    </r>
  </si>
  <si>
    <r>
      <t>Recolector de 10 yd</t>
    </r>
    <r>
      <rPr>
        <sz val="10"/>
        <rFont val="Calibri"/>
        <family val="2"/>
      </rPr>
      <t>³</t>
    </r>
  </si>
  <si>
    <t>Recolector roll on/roll off</t>
  </si>
  <si>
    <r>
      <t>Cargadora de 2.5 yd</t>
    </r>
    <r>
      <rPr>
        <sz val="10"/>
        <rFont val="Arial"/>
        <family val="2"/>
      </rPr>
      <t>³</t>
    </r>
  </si>
  <si>
    <t>Barredora Mecánica</t>
  </si>
  <si>
    <r>
      <t>Volquetes de 10 m</t>
    </r>
    <r>
      <rPr>
        <sz val="10"/>
        <rFont val="Arial"/>
        <family val="2"/>
      </rPr>
      <t>³</t>
    </r>
  </si>
  <si>
    <t>Buseta para Personal</t>
  </si>
  <si>
    <t>Equipo para Transporte de Cargadora (Cabezal y Cama Baja)</t>
  </si>
  <si>
    <r>
      <t>Cabezal con Bañera 20 m</t>
    </r>
    <r>
      <rPr>
        <sz val="10"/>
        <rFont val="Calibri"/>
        <family val="2"/>
      </rPr>
      <t>³</t>
    </r>
    <r>
      <rPr>
        <i/>
        <sz val="10"/>
        <rFont val="Times New Roman"/>
        <family val="1"/>
      </rPr>
      <t xml:space="preserve">  </t>
    </r>
  </si>
  <si>
    <t>Camionetas de Supervisión</t>
  </si>
  <si>
    <t>Vehículos de Inspección</t>
  </si>
  <si>
    <t>Carro taller</t>
  </si>
  <si>
    <t>Carro cisterna</t>
  </si>
  <si>
    <t>Carro de Lavado de Calles a Presión</t>
  </si>
  <si>
    <t>1.2 GASOLINA</t>
  </si>
  <si>
    <t>Carro de gerencia</t>
  </si>
  <si>
    <t>Motosierras</t>
  </si>
  <si>
    <t>2. ACEITE LUBRICANTE</t>
  </si>
  <si>
    <t>2.1 ACEITE MOTOR</t>
  </si>
  <si>
    <t>2.2 ACEITE CAJA</t>
  </si>
  <si>
    <t>2.3 ACEITE CORONA</t>
  </si>
  <si>
    <t>2.4 GRASA</t>
  </si>
  <si>
    <t>Engrasado de la Flota</t>
  </si>
  <si>
    <t>3. ACEITE HIDRAULICO</t>
  </si>
  <si>
    <t>4. RESPUESTOS</t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</si>
  <si>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</si>
  <si>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(Parroquias Rurales) (*)</t>
    </r>
  </si>
  <si>
    <r>
      <t>Recolector de 20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</si>
  <si>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t>Recolector de 10 yd³ (*)</t>
  </si>
  <si>
    <t>Recolector roll on/roll off (*)</t>
  </si>
  <si>
    <r>
      <t>Cargadora de 2,5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(*)</t>
    </r>
  </si>
  <si>
    <t>Barredora Mecánica (*)</t>
  </si>
  <si>
    <r>
      <t>Volquetes de 10 m</t>
    </r>
    <r>
      <rPr>
        <i/>
        <sz val="10"/>
        <rFont val="Arial"/>
        <family val="2"/>
      </rPr>
      <t>³ (*)</t>
    </r>
  </si>
  <si>
    <t>Buseta para personal (*)</t>
  </si>
  <si>
    <t>Equipo para Transporte de Cargadora (Cabezal y Cama Baja)(*)</t>
  </si>
  <si>
    <t xml:space="preserve">Cabezal con Bañera 20 m³ (*) </t>
  </si>
  <si>
    <t>Camionetas de Supervisión (*)</t>
  </si>
  <si>
    <t>Vehículos de Inspección (*)</t>
  </si>
  <si>
    <t>Carro taller (*)</t>
  </si>
  <si>
    <t>Carro cisterna (*)</t>
  </si>
  <si>
    <t>Carro de Lavado de Calles a Presión (*)</t>
  </si>
  <si>
    <t>Carro de gerencia (*)</t>
  </si>
  <si>
    <t>Motosierra (*)</t>
  </si>
  <si>
    <t>Radio Comunicación y GPS (*)</t>
  </si>
  <si>
    <t>GLOBAL</t>
  </si>
  <si>
    <t>Equipos de Carro Taller (*)</t>
  </si>
  <si>
    <t>5. PINTURA</t>
  </si>
  <si>
    <t>Pintada de la Flota</t>
  </si>
  <si>
    <t>5. LLANTAS</t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</si>
  <si>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(***)</t>
    </r>
  </si>
  <si>
    <r>
      <t>Recolector de 25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(Parroquias Rurales) (***)</t>
    </r>
  </si>
  <si>
    <r>
      <t>Recolector de 20 yd</t>
    </r>
    <r>
      <rPr>
        <i/>
        <sz val="10"/>
        <rFont val="Arial"/>
        <family val="2"/>
      </rPr>
      <t xml:space="preserve">³ </t>
    </r>
    <r>
      <rPr>
        <i/>
        <sz val="10"/>
        <rFont val="Times New Roman"/>
        <family val="1"/>
      </rPr>
      <t xml:space="preserve"> (***)</t>
    </r>
  </si>
  <si>
    <t>Recolector de 10 yd³ (***)</t>
  </si>
  <si>
    <t>Recolector roll on/roll off (***)</t>
  </si>
  <si>
    <r>
      <t>Cargadora de 2.5 yd</t>
    </r>
    <r>
      <rPr>
        <i/>
        <sz val="10"/>
        <rFont val="Arial"/>
        <family val="2"/>
      </rPr>
      <t>³</t>
    </r>
    <r>
      <rPr>
        <i/>
        <sz val="10"/>
        <rFont val="Times New Roman"/>
        <family val="1"/>
      </rPr>
      <t xml:space="preserve"> (***)</t>
    </r>
  </si>
  <si>
    <t>Barredora Mecánica (***)</t>
  </si>
  <si>
    <r>
      <t>Volquetes de 10 m</t>
    </r>
    <r>
      <rPr>
        <i/>
        <sz val="10"/>
        <rFont val="Arial"/>
        <family val="2"/>
      </rPr>
      <t>³ (***)</t>
    </r>
  </si>
  <si>
    <t>Buseta para Personal (***)</t>
  </si>
  <si>
    <t>Equipo para Transporte de Cargadora (Cabezal y Cama Baja)(***)</t>
  </si>
  <si>
    <t xml:space="preserve">Cabezal con Bañera 20 m³ (***) </t>
  </si>
  <si>
    <t>Camionetas de Supervisión (***)</t>
  </si>
  <si>
    <t>Vehículos de Inspección (***)</t>
  </si>
  <si>
    <t>Carro taller (***)</t>
  </si>
  <si>
    <t>Carro cisterna (***)</t>
  </si>
  <si>
    <t>Carro de Lavado de Calles a Presión (***)</t>
  </si>
  <si>
    <t>Carro de gerencia (***)</t>
  </si>
  <si>
    <t>(*) EL COSTO ANUAL DE REPUESTOS CORRESPONDEN AL 15% DEL COSTO DEL EQUIPOS.</t>
  </si>
  <si>
    <t>(***) LAS UNIDADES DEL COSTO GALON (COLUMNA 4) EQUIVALE AL COSTO DEL JUEGO DE LLANTAS.</t>
  </si>
  <si>
    <t>COSTO DE MATERIALES</t>
  </si>
  <si>
    <t xml:space="preserve">           CONCEPTO</t>
  </si>
  <si>
    <t>UNIDAD</t>
  </si>
  <si>
    <t>CONSUMO</t>
  </si>
  <si>
    <t>PRECIO</t>
  </si>
  <si>
    <t>CANTIDADES UNITARIAS</t>
  </si>
  <si>
    <t>No. DE</t>
  </si>
  <si>
    <t>UNIDADES</t>
  </si>
  <si>
    <t>AÑO</t>
  </si>
  <si>
    <t>EQUIPOS DE SEGURIDAD</t>
  </si>
  <si>
    <t>Guantes de Napa</t>
  </si>
  <si>
    <t>Unidad</t>
  </si>
  <si>
    <t>Semanal</t>
  </si>
  <si>
    <t>Guantes de Nitrilo</t>
  </si>
  <si>
    <t>Guantes de Latex</t>
  </si>
  <si>
    <r>
      <t>Guantes de Cuero ³</t>
    </r>
    <r>
      <rPr>
        <sz val="10"/>
        <rFont val="Calibri"/>
        <family val="2"/>
      </rPr>
      <t>⁄₄</t>
    </r>
  </si>
  <si>
    <t>Mensual</t>
  </si>
  <si>
    <t>Guantes de Espuma de Nitrilo</t>
  </si>
  <si>
    <t>Guantes Dieléctricos</t>
  </si>
  <si>
    <t>Gorras con Cubrenuca</t>
  </si>
  <si>
    <t>Cuatrimestral</t>
  </si>
  <si>
    <t>Gorras sin Cubrenuca</t>
  </si>
  <si>
    <t>Chaleco Reflectivo</t>
  </si>
  <si>
    <t>Cintas Reflectantes</t>
  </si>
  <si>
    <t>Semestral</t>
  </si>
  <si>
    <t>Botas Antideslizantes</t>
  </si>
  <si>
    <t>Par</t>
  </si>
  <si>
    <t>Botas con Punta de Acero</t>
  </si>
  <si>
    <t>Botas de Caucho para Lavado</t>
  </si>
  <si>
    <t>Botas de Caucho para Lluvia</t>
  </si>
  <si>
    <t>Anual</t>
  </si>
  <si>
    <t>Encauchado para Lavado(Impermeables)</t>
  </si>
  <si>
    <t>Encauchado para Lluvia</t>
  </si>
  <si>
    <t>Mascarilla Desechables</t>
  </si>
  <si>
    <t>Diario</t>
  </si>
  <si>
    <t>Mascarilla Media Cara</t>
  </si>
  <si>
    <t>Mascarilla Full Face</t>
  </si>
  <si>
    <t>Filtros</t>
  </si>
  <si>
    <t>Prefiltros</t>
  </si>
  <si>
    <t>Retenedores</t>
  </si>
  <si>
    <t>Fajas Lumbares</t>
  </si>
  <si>
    <t>Protección Auditiva (Orejeras)</t>
  </si>
  <si>
    <t>Tapones para Oido</t>
  </si>
  <si>
    <t>Gafas de Seguridad</t>
  </si>
  <si>
    <t>Careta de Seguridad</t>
  </si>
  <si>
    <t>Casco de Seguridad</t>
  </si>
  <si>
    <t>Chompa para Soldar</t>
  </si>
  <si>
    <t>Mandil de Cuero</t>
  </si>
  <si>
    <t>Polainas de Cuero</t>
  </si>
  <si>
    <t xml:space="preserve">Trajes Tyvek </t>
  </si>
  <si>
    <t>ESCOBAS Y PALAS</t>
  </si>
  <si>
    <t>Escobas</t>
  </si>
  <si>
    <t>Palas Cuadradas</t>
  </si>
  <si>
    <t>Trimestral</t>
  </si>
  <si>
    <t>Machetes</t>
  </si>
  <si>
    <t>UNIFORMES</t>
  </si>
  <si>
    <t>Camisas / Obrero (*)</t>
  </si>
  <si>
    <t>Camisas / Supervisor y Personal Administrativo Masculino (*)</t>
  </si>
  <si>
    <t>Pantalones / Obrero (*)</t>
  </si>
  <si>
    <t>Pantalones / Supervisor y Personal Administrativo Masculino (*)</t>
  </si>
  <si>
    <t>Zapatos / Personal Administrativo Masculino (**)</t>
  </si>
  <si>
    <t>Pantalón / Personal Administrativo Femenino (**)</t>
  </si>
  <si>
    <t>Blusa / Personal Administrativo Femenino (**)</t>
  </si>
  <si>
    <t>Saco / Personal Administrativo Femenino (**)</t>
  </si>
  <si>
    <t>Zapatos / Personal Administrativo Femenino (**)</t>
  </si>
  <si>
    <t>Cartera / Personal Administrativo Femenino (**)</t>
  </si>
  <si>
    <t>IMPLEMENTOS</t>
  </si>
  <si>
    <t>Bolsas (Sacos)</t>
  </si>
  <si>
    <t>Diaria</t>
  </si>
  <si>
    <t>Gavetas</t>
  </si>
  <si>
    <t>(*) Se consideran 3 camisas y 2 pantalones por cuatrimestre.</t>
  </si>
  <si>
    <t>(**) Se consideran 3 blusas, 3 pantalones, 2 pares de zapatos, 1 cartera y 1 saco por año.</t>
  </si>
  <si>
    <t>COSTOS DE OBRAS CIVILES</t>
  </si>
  <si>
    <t>CANTIDAD</t>
  </si>
  <si>
    <t>VALOR UNITARIO DÓLARES</t>
  </si>
  <si>
    <t>COSTO TOTAL DÓLARES</t>
  </si>
  <si>
    <t>1.- Terreno (***)</t>
  </si>
  <si>
    <t>2.- Construcción de Galpones (*)</t>
  </si>
  <si>
    <t>3.- Estacionamiento Interior (*)</t>
  </si>
  <si>
    <t>4.- Construcción de Oficina (*)</t>
  </si>
  <si>
    <t>5.- Vía Externa hasta ingreso a Instalaciones (*)</t>
  </si>
  <si>
    <t>6.- Cerramiento del Terreno (*)</t>
  </si>
  <si>
    <t>ml</t>
  </si>
  <si>
    <t>7.- Otros (*)</t>
  </si>
  <si>
    <t>(*) Se contempla una depreciación a 20 años, por lo tanto es del 5% anual, durante el período del contrato.</t>
  </si>
  <si>
    <t>(**) Se contempla una depreciación a 7 años, por lo tanto es del 14,29% anual, durante el período del contrato.</t>
  </si>
  <si>
    <t>(***) Terreno no se deprecia</t>
  </si>
  <si>
    <t>Valor residual al final del contrato =</t>
  </si>
  <si>
    <t>Costo de inversión por obras civiles =</t>
  </si>
  <si>
    <r>
      <t>m</t>
    </r>
    <r>
      <rPr>
        <i/>
        <vertAlign val="superscript"/>
        <sz val="12"/>
        <rFont val="Times New Roman"/>
        <family val="1"/>
      </rPr>
      <t>2</t>
    </r>
  </si>
  <si>
    <t>COSTOS DE EQUIPOS PARA TALLERES Y SUS INSTALACIONES ELECTROMECÁNICAS</t>
  </si>
  <si>
    <t>NÚMERO</t>
  </si>
  <si>
    <t>DE</t>
  </si>
  <si>
    <t>TALLERES</t>
  </si>
  <si>
    <t>TALLER</t>
  </si>
  <si>
    <r>
      <t>- Sección lubricación</t>
    </r>
    <r>
      <rPr>
        <i/>
        <sz val="12"/>
        <rFont val="Times New Roman"/>
        <family val="1"/>
      </rPr>
      <t xml:space="preserve"> (compresor, etc).</t>
    </r>
  </si>
  <si>
    <r>
      <t>- Sección combustibles</t>
    </r>
    <r>
      <rPr>
        <i/>
        <sz val="12"/>
        <rFont val="Times New Roman"/>
        <family val="1"/>
      </rPr>
      <t xml:space="preserve"> (surtidores).</t>
    </r>
  </si>
  <si>
    <t xml:space="preserve">  Tanques de almacenamiento gasolina y diesel.</t>
  </si>
  <si>
    <t>- Sección montallantas</t>
  </si>
  <si>
    <r>
      <t xml:space="preserve">- </t>
    </r>
    <r>
      <rPr>
        <b/>
        <i/>
        <sz val="12"/>
        <rFont val="Times New Roman"/>
        <family val="1"/>
      </rPr>
      <t>Sección lavado</t>
    </r>
    <r>
      <rPr>
        <i/>
        <sz val="12"/>
        <rFont val="Times New Roman"/>
        <family val="1"/>
      </rPr>
      <t xml:space="preserve"> (elevadores de 3, 6, 13 Tons.).</t>
    </r>
  </si>
  <si>
    <t>- Sección mecánica</t>
  </si>
  <si>
    <t>- Sección pintura y latonería</t>
  </si>
  <si>
    <t>- Equipos carros taller</t>
  </si>
  <si>
    <t>- Instalaciones eléctricas o mecánicas</t>
  </si>
  <si>
    <t>- Sistema Contra Incendios</t>
  </si>
  <si>
    <t>OTROS</t>
  </si>
  <si>
    <t>- Sección torno</t>
  </si>
  <si>
    <t>- Sección hidráulica</t>
  </si>
  <si>
    <t>- Sección soldadura</t>
  </si>
  <si>
    <t>Depreciación de equipos al 14,29 % anual.</t>
  </si>
  <si>
    <t>Costo de inversión por Equipos para taller =</t>
  </si>
  <si>
    <t>PERSONAL ADMINISTRATIVO</t>
  </si>
  <si>
    <t>MENSUAL</t>
  </si>
  <si>
    <t>DIRECTIVO</t>
  </si>
  <si>
    <t>Representante Legal</t>
  </si>
  <si>
    <t>Gerente General</t>
  </si>
  <si>
    <t>Gerente Administrativo Financiero</t>
  </si>
  <si>
    <t>Gerente de Operaciones</t>
  </si>
  <si>
    <t>Gerente de Mantenimiento</t>
  </si>
  <si>
    <t>Gerente de Recursos Humanos</t>
  </si>
  <si>
    <t>ADMINISTRATIVO</t>
  </si>
  <si>
    <t>Jefe de Relaciones Públicas</t>
  </si>
  <si>
    <t>Jefe de Servicios Generales</t>
  </si>
  <si>
    <t>Jefe de Seguridad</t>
  </si>
  <si>
    <t>Jefe de Sistemas</t>
  </si>
  <si>
    <t>Jefe de Recursos Humanos</t>
  </si>
  <si>
    <t>Jefe de Adquisiciones</t>
  </si>
  <si>
    <t>Jefe de Bodega</t>
  </si>
  <si>
    <t>Secretaria de Gerencia</t>
  </si>
  <si>
    <t>Secretaria Gerencia Administrativa Financiera</t>
  </si>
  <si>
    <t>Inspectores de Seguridad</t>
  </si>
  <si>
    <t>Inspectores de Seguridad (Nocturno)</t>
  </si>
  <si>
    <t>Asistente de Relaciones Públicas</t>
  </si>
  <si>
    <t>Promotor de Gestión Comunitaria</t>
  </si>
  <si>
    <t>Ayudante de Recursos Humanos</t>
  </si>
  <si>
    <t>Doctor (General, Fisoterapista, Psicólogo)</t>
  </si>
  <si>
    <t>Trabajadora Social</t>
  </si>
  <si>
    <t>Enfermera</t>
  </si>
  <si>
    <t>Enfermera (Nocturno)</t>
  </si>
  <si>
    <t>Ayudante de Compras</t>
  </si>
  <si>
    <t>Diseñador Gráfico</t>
  </si>
  <si>
    <t>Médico Ocupacional</t>
  </si>
  <si>
    <t>Tecnico de Seguridad Industrial</t>
  </si>
  <si>
    <t>Tecnico de Medio Ambiente</t>
  </si>
  <si>
    <t>AREA CONTABLE</t>
  </si>
  <si>
    <t>Contador General</t>
  </si>
  <si>
    <t>Ayudante de Contabilidad</t>
  </si>
  <si>
    <t>Auxiliares de Contabilidad</t>
  </si>
  <si>
    <t>PERSONAL DE APOYO</t>
  </si>
  <si>
    <t>Auditor</t>
  </si>
  <si>
    <t>Electricista Industrial</t>
  </si>
  <si>
    <t>Electricista Industrial (Nocturno)</t>
  </si>
  <si>
    <t>Ayudante de Relaciones Públicas</t>
  </si>
  <si>
    <t>Peones</t>
  </si>
  <si>
    <t>Peones (Nocturno)</t>
  </si>
  <si>
    <t>Conserje</t>
  </si>
  <si>
    <t>Mensajero</t>
  </si>
  <si>
    <t>Ayudante de Bodega</t>
  </si>
  <si>
    <t>Ayudante de Bodega (Nocturno)</t>
  </si>
  <si>
    <t xml:space="preserve">Sistemas </t>
  </si>
  <si>
    <t>Logistica (Compras)</t>
  </si>
  <si>
    <t>Personal de Reemplazo (*)</t>
  </si>
  <si>
    <t>Desahucio (**)</t>
  </si>
  <si>
    <t xml:space="preserve">(*) El costo del personal de reemplazo de vacaciones, corresponde al valor de un sueldo de cada uno de ellos por los quince días de vacaciones que le corresponde a partir del segundo año de contrato. Luego del quinto año de trabajo el empleado tiene derecho a un día adicional de vacación por cada año excedente. </t>
  </si>
  <si>
    <t>(**) Se considera el 25% por Desahucio.</t>
  </si>
  <si>
    <t>SEGUROS</t>
  </si>
  <si>
    <t>COSTO POR ASEGURAR</t>
  </si>
  <si>
    <t>MENSUAL DOLARES</t>
  </si>
  <si>
    <t>ANUAL DOLARES</t>
  </si>
  <si>
    <t>SEGUROS :</t>
  </si>
  <si>
    <t xml:space="preserve">  -</t>
  </si>
  <si>
    <t xml:space="preserve"> Para Vehículos</t>
  </si>
  <si>
    <r>
      <t xml:space="preserve">Para Incendio </t>
    </r>
    <r>
      <rPr>
        <i/>
        <sz val="10"/>
        <rFont val="Times New Roman"/>
        <family val="1"/>
      </rPr>
      <t>(Muebles y Equipos de Oficina)</t>
    </r>
  </si>
  <si>
    <t>Para Robo ( Muebles y Equipos de Oficina)</t>
  </si>
  <si>
    <t>-</t>
  </si>
  <si>
    <t>Para Equipo Electrónico, Radio Comunicación y GPS</t>
  </si>
  <si>
    <t>Accidentes Personales</t>
  </si>
  <si>
    <t>Responsabilidad Civil</t>
  </si>
  <si>
    <t>SERVICIOS</t>
  </si>
  <si>
    <t>SERVICIOS :</t>
  </si>
  <si>
    <t>Agua</t>
  </si>
  <si>
    <t>Energía Eléctrica</t>
  </si>
  <si>
    <t>Teléfonos, Radiocomunicación y GPS (Sistema de Posicionamiento Global)</t>
  </si>
  <si>
    <t>Manejo y Monitoreo de Aguas Residuales</t>
  </si>
  <si>
    <t>Desalojo de Aguas Residuales</t>
  </si>
  <si>
    <t>(Campamento)A través de Gestor Autorizado</t>
  </si>
  <si>
    <t>(*) Guardias</t>
  </si>
  <si>
    <t>GASTOS VARIOS</t>
  </si>
  <si>
    <t xml:space="preserve">                     GASTOS VARIOS</t>
  </si>
  <si>
    <t xml:space="preserve">Alquiler de Bodegas </t>
  </si>
  <si>
    <t>Gastos de Publicidad</t>
  </si>
  <si>
    <t>Radios Tropipopulares (Lunes a Domingo)</t>
  </si>
  <si>
    <t>Prensa Escrita:</t>
  </si>
  <si>
    <t>-   Diario Principal de la Ciudad (fin de semana, 1 publicación c/mes)</t>
  </si>
  <si>
    <t>-   Diario Popular de la Ciudad (fin de semana, 2 publicaciones c/mes)</t>
  </si>
  <si>
    <t>-   Diarios de Distribución Gratuita (fines de semana, 4 publicaciones c/mes)</t>
  </si>
  <si>
    <t>Buses de Transporte Masivo (Publicidad Interior, circuito de tv)</t>
  </si>
  <si>
    <t>Campañas de Concientización (8 campañas por mes en: escuelas, colegios o lugares públicos)</t>
  </si>
  <si>
    <t>(Charlas, concursos, teatro, murgas y otras formas de comunicación directa)</t>
  </si>
  <si>
    <t>Letreros, Afiches, Hojas Volantes</t>
  </si>
  <si>
    <t>Control de Pautas en Radios Tropipopulares</t>
  </si>
  <si>
    <t>Gastos Administrativos</t>
  </si>
  <si>
    <t>Matriculación vehicular</t>
  </si>
  <si>
    <t>Suministros de limpieza</t>
  </si>
  <si>
    <t>Suministros de oficina</t>
  </si>
  <si>
    <t>Alquiler y mantenimiento de oficina</t>
  </si>
  <si>
    <t>Impresión de planos e imprevistos</t>
  </si>
  <si>
    <t>Estudio de Impacto Ambiental del Campamento</t>
  </si>
  <si>
    <t>Licencias y Auditorías Ambientales</t>
  </si>
  <si>
    <t>Auditorías Externas Mensuales al Servicio</t>
  </si>
  <si>
    <t>Exámenes Médicos, Programas de Vacunación y Servicio de Ambulancia</t>
  </si>
  <si>
    <t>Otros</t>
  </si>
  <si>
    <t>GARANTIAS</t>
  </si>
  <si>
    <t>COSTOS</t>
  </si>
  <si>
    <t>ANUAL            DOLARES</t>
  </si>
  <si>
    <t>Costo de la Garantía de Fiel Cumplimiento por el 5 % del Valor Total del Contrato.</t>
  </si>
  <si>
    <t xml:space="preserve">    (Nombre y Firma del Representante Legal)</t>
  </si>
  <si>
    <t>COSTOS DE EQUIPOS PARA LA RECOLECCIÓN DE DESECHOS SÓLIDOS Y SU SUPERVISIÓN</t>
  </si>
  <si>
    <t>PRECIO UNITARIO       DOLARES</t>
  </si>
  <si>
    <t>VALOR TOTAL</t>
  </si>
  <si>
    <t>COSTO DE INVERSION</t>
  </si>
  <si>
    <t>1.1 VEHICULOS y MAQUINARIA</t>
  </si>
  <si>
    <r>
      <t>Recolector de 25 yd</t>
    </r>
    <r>
      <rPr>
        <b/>
        <sz val="10"/>
        <color indexed="60"/>
        <rFont val="Arial"/>
        <family val="2"/>
      </rPr>
      <t xml:space="preserve">³ (*) </t>
    </r>
  </si>
  <si>
    <r>
      <t>Recolector de 25 yd</t>
    </r>
    <r>
      <rPr>
        <b/>
        <sz val="10"/>
        <color indexed="60"/>
        <rFont val="Arial"/>
        <family val="2"/>
      </rPr>
      <t>³</t>
    </r>
    <r>
      <rPr>
        <b/>
        <sz val="10"/>
        <color indexed="60"/>
        <rFont val="Times New Roman"/>
        <family val="1"/>
      </rPr>
      <t xml:space="preserve"> (Parroquias Rurales) (*) </t>
    </r>
  </si>
  <si>
    <r>
      <t>Recolector de 20 yd</t>
    </r>
    <r>
      <rPr>
        <b/>
        <sz val="10"/>
        <color indexed="60"/>
        <rFont val="Arial"/>
        <family val="2"/>
      </rPr>
      <t>³ (*)</t>
    </r>
  </si>
  <si>
    <r>
      <t>Recolector de 13 yd</t>
    </r>
    <r>
      <rPr>
        <b/>
        <sz val="10"/>
        <color indexed="60"/>
        <rFont val="Arial"/>
        <family val="2"/>
      </rPr>
      <t>³ (*)</t>
    </r>
  </si>
  <si>
    <t>Recolector tipo roll on/roll off (*)</t>
  </si>
  <si>
    <r>
      <t>Cargadora de 2.5 yd</t>
    </r>
    <r>
      <rPr>
        <b/>
        <sz val="10"/>
        <color indexed="60"/>
        <rFont val="Arial"/>
        <family val="2"/>
      </rPr>
      <t>³</t>
    </r>
    <r>
      <rPr>
        <b/>
        <sz val="10"/>
        <color indexed="60"/>
        <rFont val="Times New Roman"/>
        <family val="1"/>
      </rPr>
      <t>(**)</t>
    </r>
  </si>
  <si>
    <r>
      <t>Volquetes de 10 m</t>
    </r>
    <r>
      <rPr>
        <b/>
        <sz val="10"/>
        <color indexed="60"/>
        <rFont val="Arial"/>
        <family val="2"/>
      </rPr>
      <t>³ (*)</t>
    </r>
  </si>
  <si>
    <t xml:space="preserve">Buseta Transporte de Personal Administrativo (*) </t>
  </si>
  <si>
    <t xml:space="preserve">Equipo para Transporte de Cargadora (Cabezal y Cama Baja) (*) </t>
  </si>
  <si>
    <r>
      <t>Cabezal con Bañera 20 m</t>
    </r>
    <r>
      <rPr>
        <b/>
        <sz val="10"/>
        <color indexed="60"/>
        <rFont val="Calibri"/>
        <family val="2"/>
      </rPr>
      <t>³</t>
    </r>
    <r>
      <rPr>
        <b/>
        <sz val="10"/>
        <color indexed="60"/>
        <rFont val="Times New Roman"/>
        <family val="1"/>
      </rPr>
      <t xml:space="preserve"> (*) </t>
    </r>
  </si>
  <si>
    <t>Camionetas para Supervisión de Recolección (Diesel) (*)</t>
  </si>
  <si>
    <t>Vehículos para Inspección de Barrido (Diesel) (*)</t>
  </si>
  <si>
    <t>Carro de Gerencia (*)</t>
  </si>
  <si>
    <t>Carro Taller (*)</t>
  </si>
  <si>
    <t>Carro Cisterna (*)</t>
  </si>
  <si>
    <t>Furgoneta  (*)</t>
  </si>
  <si>
    <t>Motosierra  (*)</t>
  </si>
  <si>
    <t>SUBTOTAL…………..</t>
  </si>
  <si>
    <t>1.2 CONTENEDORES</t>
  </si>
  <si>
    <t>Contenedor tipo roll on/roll off de 29 m³ (◘)</t>
  </si>
  <si>
    <r>
      <t>Contenedor estacionario de 4,5 m</t>
    </r>
    <r>
      <rPr>
        <i/>
        <sz val="10"/>
        <rFont val="Arial"/>
        <family val="2"/>
      </rPr>
      <t>³ (◘◘)</t>
    </r>
  </si>
  <si>
    <t xml:space="preserve">                                SUBTOTAL…………..</t>
  </si>
  <si>
    <t>1.3 CARRITOS DE BARRIDO PORTABOLSA</t>
  </si>
  <si>
    <t>Carritos de barrido portabolsa Biciclos (No importados) (◘◘◘)</t>
  </si>
  <si>
    <r>
      <t>Tachos de basura</t>
    </r>
    <r>
      <rPr>
        <b/>
        <i/>
        <sz val="10"/>
        <rFont val="Times New Roman"/>
        <family val="1"/>
      </rPr>
      <t xml:space="preserve"> (◘◘◘◘)</t>
    </r>
  </si>
  <si>
    <t>1.5 RADIOCOMUNICACION Y GPS</t>
  </si>
  <si>
    <t>Base estacionaria (**)</t>
  </si>
  <si>
    <t>Base móvil (**)</t>
  </si>
  <si>
    <t>Radio portátil (**)</t>
  </si>
  <si>
    <t>Repetidoras (**)</t>
  </si>
  <si>
    <t>GPS (Sistema de Posicionamiento Global) (*)</t>
  </si>
  <si>
    <t>1.6 OTROS (**)</t>
  </si>
  <si>
    <t>Muebles de oficina</t>
  </si>
  <si>
    <t>Equipos de oficina</t>
  </si>
  <si>
    <t>TOTAL DE INVERSIONES</t>
  </si>
  <si>
    <t>(*) Se contempla una depreciación a 7 años, por lo tanto es del 14,29% anual, durante el período del contrato.</t>
  </si>
  <si>
    <t>(**) Se contempla una depreciación a 10 años, por lo tanto es del 10% anual, durante el período del contrato.</t>
  </si>
  <si>
    <r>
      <t>(◘◘)</t>
    </r>
    <r>
      <rPr>
        <b/>
        <i/>
        <sz val="8"/>
        <rFont val="Times New Roman"/>
        <family val="1"/>
      </rPr>
      <t xml:space="preserve"> Se deberán instalar 20 contenedores estacionarios de 4,5 m</t>
    </r>
    <r>
      <rPr>
        <b/>
        <sz val="8"/>
        <rFont val="Arial"/>
        <family val="2"/>
      </rPr>
      <t>³</t>
    </r>
    <r>
      <rPr>
        <b/>
        <i/>
        <sz val="8"/>
        <rFont val="Times New Roman"/>
        <family val="1"/>
      </rPr>
      <t xml:space="preserve"> al inicio de operaciones y a los 3,5 años.</t>
    </r>
  </si>
  <si>
    <r>
      <t xml:space="preserve">(◘◘◘◘) </t>
    </r>
    <r>
      <rPr>
        <b/>
        <i/>
        <sz val="8"/>
        <rFont val="Times New Roman"/>
        <family val="1"/>
      </rPr>
      <t>Se deberán instalar 120 Tachos de basura por año, contándose el plazo desde el primer día de operaciones.</t>
    </r>
  </si>
  <si>
    <t>Costos de personal operativo  (Form. 1.13.2.1)</t>
  </si>
  <si>
    <t>Costos mantenimiento equipos (Form. 1.13.2.3)</t>
  </si>
  <si>
    <t>Materiales (Form. 1.13.2.4)</t>
  </si>
  <si>
    <t xml:space="preserve">Costos personal adm. (Form. 1.13.2.2) </t>
  </si>
  <si>
    <t>Seguros (Form. 1.13.2.8)</t>
  </si>
  <si>
    <t>Servicios (Form. 1.13.2.9)</t>
  </si>
  <si>
    <t>Gastos varios (Form. 1.13.2.10)</t>
  </si>
  <si>
    <t>Garantías (4% del 5% del valor del contrato)  (Form. 1.13.2.11)</t>
  </si>
  <si>
    <t>Valor de equipos (Form. 1.13.2.5 y Form. 1.13.2.6)</t>
  </si>
  <si>
    <t>Depreciación de Obras Civiles (Form. 1.13.2.7)</t>
  </si>
  <si>
    <t>FORMULARIO 1.13.2.1</t>
  </si>
  <si>
    <t>FORMULARIO 1.13.2.2</t>
  </si>
  <si>
    <t>FORMULARIO 1.13.2.3</t>
  </si>
  <si>
    <t>FORMULARIO 1.13.2.4</t>
  </si>
  <si>
    <t>FORMULARIO 1.13.2.5</t>
  </si>
  <si>
    <t>FORMULARIO.1.13.2.6</t>
  </si>
  <si>
    <t>FORMULARIO 1.13.2.7</t>
  </si>
  <si>
    <t>FORMULARIO 1.13.2.8</t>
  </si>
  <si>
    <t>FORMULARIO 1.13.2.9</t>
  </si>
  <si>
    <t>FORMULARIO 1.13.2.10</t>
  </si>
  <si>
    <t>FORMULARIO 1.13.2.11</t>
  </si>
  <si>
    <t>.</t>
  </si>
  <si>
    <r>
      <t>(◘)</t>
    </r>
    <r>
      <rPr>
        <b/>
        <i/>
        <sz val="8"/>
        <rFont val="Times New Roman"/>
        <family val="1"/>
      </rPr>
      <t xml:space="preserve"> Se deberán instalar 50 contenedores tipo roll on/roll off de 29 m³  y 8 contenedores tipo roll on/roll off de 18 m³ (Para Materiales de Demolición) al inicio de las operaciones y a los 3,5 años.</t>
    </r>
  </si>
  <si>
    <t xml:space="preserve">FORMULARIO RESUMEN 1.13.2 </t>
  </si>
  <si>
    <r>
      <t>(◘◘◘)</t>
    </r>
    <r>
      <rPr>
        <b/>
        <i/>
        <sz val="8"/>
        <rFont val="Times New Roman"/>
        <family val="1"/>
      </rPr>
      <t xml:space="preserve"> Se deberá dotar como mínimo 814 Carritos de Barrido Portabolsa Biciclos al inicio de operaciones y a los 3,5 años.</t>
    </r>
  </si>
  <si>
    <t>CRONOGRAMA VALORADO EN DÓLARES PARA LA PRESTACIÓN DEL SERVICIO</t>
  </si>
  <si>
    <t>AÑO 1</t>
  </si>
  <si>
    <t>AÑO 2</t>
  </si>
  <si>
    <t>AÑO 3</t>
  </si>
  <si>
    <t>AÑO 4</t>
  </si>
  <si>
    <t>AÑO 5</t>
  </si>
  <si>
    <t>AÑO 6</t>
  </si>
  <si>
    <t>AÑO 7</t>
  </si>
  <si>
    <t>TOTAL EN LOS 7 AÑOS</t>
  </si>
  <si>
    <t>TONELADAS MÉTRICAS TOTALES CALCULADAS</t>
  </si>
  <si>
    <t>COSTO POR TONELADA MÉTRICA OFERTADA</t>
  </si>
  <si>
    <t>FORMULARIO 1.13.2.12</t>
  </si>
  <si>
    <t>HOJA DE ANALISIS DE COSTOS UNITARIOS</t>
  </si>
  <si>
    <t>FECHA:</t>
  </si>
  <si>
    <t>PREPARADO POR:</t>
  </si>
  <si>
    <t>ESPECIFICACION:</t>
  </si>
  <si>
    <t xml:space="preserve">RUBRO: </t>
  </si>
  <si>
    <t>UNIDAD:  TONELADA METRICA (TM)</t>
  </si>
  <si>
    <t>a) EQUIPO</t>
  </si>
  <si>
    <t>DESCRIPCION</t>
  </si>
  <si>
    <t>TIPO</t>
  </si>
  <si>
    <t>DOLARES/HORA</t>
  </si>
  <si>
    <t>HORAS/TON. METRICA</t>
  </si>
  <si>
    <t>DOLARES/TON. METRICA</t>
  </si>
  <si>
    <t>%</t>
  </si>
  <si>
    <t>SUMAN</t>
  </si>
  <si>
    <t>b) MATERIALES</t>
  </si>
  <si>
    <t>COSTO UNITARIO</t>
  </si>
  <si>
    <t>COSTO TOTAL</t>
  </si>
  <si>
    <t>c) TRANSPORTE Y COMERCIALIZACION</t>
  </si>
  <si>
    <t>DISTANCIA</t>
  </si>
  <si>
    <t>COSTO/KM</t>
  </si>
  <si>
    <t>d) MANO DE OBRA</t>
  </si>
  <si>
    <t>TRABAJADORES</t>
  </si>
  <si>
    <t>SALARIO</t>
  </si>
  <si>
    <t>JORNAL REAL</t>
  </si>
  <si>
    <t>HORAS/HOMBRE</t>
  </si>
  <si>
    <t>COSTO DIRECTO   a + b + c + d =</t>
  </si>
  <si>
    <t>COSTO INDIRECTO ( ADMINISTRACION + IMPREVISTOS + UTILIDADES) =</t>
  </si>
  <si>
    <t>COSTO DIRECTO + COSTO INDIRECTO =</t>
  </si>
  <si>
    <t>COSTO ASUMIDO =</t>
  </si>
  <si>
    <t>FORMULARIO No. 1.13.2.13</t>
  </si>
  <si>
    <t>PRESTACION DE LOS SERVICIOS PUBLICOS DE RECOLECCION, BARRIDO Y LIMPIEZA DE VIAS PUBLICAS, TRANSPORTE DE DESECHOS SÓLIDOS NO PELIGROSOS GENERADOS EN LA CIUDAD DE GUAYAQUIL Y ALGUNAS DE LAS PARROQUIAS RURALES DEL CANTON Y DESCARGA EN EL RELLENO SANITARIO LAS IGUANAS.</t>
  </si>
  <si>
    <t xml:space="preserve"> PRESTACION DE LOS SERVICIOS PUBLICOS DE RECOLECCION, BARRIDO Y LIMPIEZA DE VIAS PUBLICAS, TRANSPORTE DE DESECHOS SÓLIDOS NO PELIGROSOS GENERADOS EN LA CIUDAD DE GUAYAQUIL Y ALGUNAS DE LAS PARROQUIAS RURALES DEL CANTON Y DESCARGA EN EL RELLENO SANITARIO LAS IGUANAS.</t>
  </si>
  <si>
    <t>Contenedor tipo roll on/roll off de 18 m³ (Para Materiales de Demolición) (◘)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</si>
</sst>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00"/>
    <numFmt numFmtId="166" formatCode="0.000"/>
    <numFmt numFmtId="167" formatCode="0.00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2"/>
      <name val="Times New Roman"/>
      <family val="1"/>
    </font>
    <font>
      <b/>
      <i/>
      <sz val="10"/>
      <color rgb="FFC00000"/>
      <name val="Times New Roman"/>
      <family val="1"/>
    </font>
    <font>
      <b/>
      <i/>
      <sz val="13"/>
      <color theme="1"/>
      <name val="Times New Roman"/>
      <family val="1"/>
    </font>
    <font>
      <b/>
      <i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0"/>
      <color rgb="FFC0000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9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i/>
      <sz val="14"/>
      <name val="Times New Roman"/>
      <family val="1"/>
    </font>
    <font>
      <sz val="10"/>
      <name val="Arial"/>
      <family val="2"/>
    </font>
    <font>
      <i/>
      <sz val="10"/>
      <color indexed="8"/>
      <name val="Times New Roman"/>
      <family val="1"/>
    </font>
    <font>
      <sz val="10"/>
      <name val="Calibri"/>
      <family val="2"/>
    </font>
    <font>
      <b/>
      <i/>
      <sz val="11"/>
      <name val="Times New Roman"/>
      <family val="1"/>
    </font>
    <font>
      <i/>
      <sz val="10"/>
      <name val="Arial"/>
      <family val="2"/>
    </font>
    <font>
      <i/>
      <sz val="10"/>
      <color indexed="10"/>
      <name val="Times New Roman"/>
      <family val="1"/>
    </font>
    <font>
      <i/>
      <sz val="11"/>
      <name val="Times New Roman"/>
      <family val="1"/>
    </font>
    <font>
      <b/>
      <i/>
      <sz val="9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4"/>
      <name val="Times New Roman"/>
      <family val="1"/>
    </font>
    <font>
      <i/>
      <sz val="12"/>
      <name val="Times New Roman"/>
      <family val="1"/>
    </font>
    <font>
      <i/>
      <vertAlign val="superscript"/>
      <sz val="12"/>
      <name val="Times New Roman"/>
      <family val="1"/>
    </font>
    <font>
      <b/>
      <i/>
      <u/>
      <sz val="12"/>
      <name val="Times New Roman"/>
      <family val="1"/>
    </font>
    <font>
      <i/>
      <u/>
      <sz val="10"/>
      <name val="Times New Roman"/>
      <family val="1"/>
    </font>
    <font>
      <i/>
      <sz val="10"/>
      <color theme="1"/>
      <name val="Times New Roman"/>
      <family val="1"/>
    </font>
    <font>
      <i/>
      <sz val="8"/>
      <name val="Times New Roman"/>
      <family val="1"/>
    </font>
    <font>
      <b/>
      <sz val="10"/>
      <color indexed="60"/>
      <name val="Arial"/>
      <family val="2"/>
    </font>
    <font>
      <sz val="10"/>
      <color indexed="8"/>
      <name val="Times New Roman"/>
      <family val="1"/>
    </font>
    <font>
      <b/>
      <sz val="10"/>
      <color indexed="12"/>
      <name val="Times New Roman"/>
      <family val="1"/>
    </font>
    <font>
      <b/>
      <sz val="10"/>
      <color indexed="60"/>
      <name val="Times New Roman"/>
      <family val="1"/>
    </font>
    <font>
      <b/>
      <sz val="12"/>
      <color rgb="FFFFFF00"/>
      <name val="Times New Roman"/>
      <family val="1"/>
    </font>
    <font>
      <b/>
      <sz val="10"/>
      <color indexed="60"/>
      <name val="Calibri"/>
      <family val="2"/>
    </font>
    <font>
      <sz val="10"/>
      <color indexed="9"/>
      <name val="Times New Roman"/>
      <family val="1"/>
    </font>
    <font>
      <i/>
      <sz val="10"/>
      <color indexed="12"/>
      <name val="Times New Roman"/>
      <family val="1"/>
    </font>
    <font>
      <b/>
      <i/>
      <sz val="10"/>
      <color rgb="FFFFFF00"/>
      <name val="Times New Roman"/>
      <family val="1"/>
    </font>
    <font>
      <b/>
      <i/>
      <sz val="10"/>
      <color indexed="12"/>
      <name val="Times New Roman"/>
      <family val="1"/>
    </font>
    <font>
      <i/>
      <sz val="10"/>
      <color indexed="9"/>
      <name val="Times New Roman"/>
      <family val="1"/>
    </font>
    <font>
      <b/>
      <sz val="8"/>
      <name val="Arial"/>
      <family val="2"/>
    </font>
    <font>
      <sz val="10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i/>
      <sz val="11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color indexed="63"/>
      <name val="Times New Roman"/>
      <family val="1"/>
    </font>
    <font>
      <b/>
      <i/>
      <sz val="10"/>
      <color indexed="13"/>
      <name val="Times New Roman"/>
      <family val="1"/>
    </font>
    <font>
      <sz val="10"/>
      <name val="Arial"/>
    </font>
    <font>
      <i/>
      <sz val="9"/>
      <name val="Times New Roman"/>
      <family val="1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7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2" fillId="0" borderId="0" applyFont="0" applyFill="0" applyBorder="0" applyAlignment="0" applyProtection="0"/>
  </cellStyleXfs>
  <cellXfs count="74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5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2" fillId="0" borderId="0" xfId="0" applyFont="1" applyBorder="1"/>
    <xf numFmtId="4" fontId="2" fillId="0" borderId="8" xfId="0" applyNumberFormat="1" applyFont="1" applyBorder="1"/>
    <xf numFmtId="0" fontId="3" fillId="0" borderId="0" xfId="0" applyFont="1" applyBorder="1"/>
    <xf numFmtId="4" fontId="3" fillId="0" borderId="8" xfId="0" applyNumberFormat="1" applyFont="1" applyBorder="1"/>
    <xf numFmtId="0" fontId="3" fillId="0" borderId="4" xfId="0" applyFont="1" applyBorder="1"/>
    <xf numFmtId="4" fontId="3" fillId="0" borderId="6" xfId="0" applyNumberFormat="1" applyFont="1" applyBorder="1"/>
    <xf numFmtId="4" fontId="2" fillId="0" borderId="6" xfId="0" applyNumberFormat="1" applyFont="1" applyBorder="1"/>
    <xf numFmtId="0" fontId="3" fillId="0" borderId="0" xfId="0" applyFont="1" applyBorder="1" applyAlignment="1">
      <alignment horizontal="left"/>
    </xf>
    <xf numFmtId="4" fontId="8" fillId="0" borderId="8" xfId="0" applyNumberFormat="1" applyFont="1" applyBorder="1"/>
    <xf numFmtId="0" fontId="2" fillId="0" borderId="0" xfId="0" applyFont="1"/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2" fillId="0" borderId="0" xfId="1" applyFont="1"/>
    <xf numFmtId="0" fontId="2" fillId="0" borderId="7" xfId="0" applyFont="1" applyBorder="1"/>
    <xf numFmtId="4" fontId="3" fillId="0" borderId="0" xfId="0" applyNumberFormat="1" applyFont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12" xfId="0" applyFont="1" applyFill="1" applyBorder="1"/>
    <xf numFmtId="0" fontId="11" fillId="3" borderId="13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0" fillId="3" borderId="4" xfId="0" applyFont="1" applyFill="1" applyBorder="1"/>
    <xf numFmtId="0" fontId="10" fillId="3" borderId="5" xfId="0" applyFont="1" applyFill="1" applyBorder="1"/>
    <xf numFmtId="0" fontId="10" fillId="3" borderId="18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10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/>
    <xf numFmtId="0" fontId="11" fillId="0" borderId="7" xfId="0" applyFont="1" applyBorder="1" applyAlignment="1">
      <alignment horizontal="right"/>
    </xf>
    <xf numFmtId="0" fontId="11" fillId="0" borderId="0" xfId="0" applyFont="1" applyBorder="1"/>
    <xf numFmtId="1" fontId="10" fillId="0" borderId="16" xfId="0" applyNumberFormat="1" applyFont="1" applyBorder="1"/>
    <xf numFmtId="0" fontId="13" fillId="0" borderId="7" xfId="0" applyFont="1" applyFill="1" applyBorder="1"/>
    <xf numFmtId="0" fontId="11" fillId="0" borderId="0" xfId="0" applyFont="1" applyFill="1" applyBorder="1"/>
    <xf numFmtId="0" fontId="11" fillId="0" borderId="15" xfId="0" applyFont="1" applyFill="1" applyBorder="1" applyAlignment="1">
      <alignment horizontal="center"/>
    </xf>
    <xf numFmtId="4" fontId="10" fillId="0" borderId="16" xfId="0" applyNumberFormat="1" applyFont="1" applyBorder="1"/>
    <xf numFmtId="4" fontId="10" fillId="0" borderId="17" xfId="0" applyNumberFormat="1" applyFont="1" applyBorder="1"/>
    <xf numFmtId="0" fontId="14" fillId="0" borderId="7" xfId="0" quotePrefix="1" applyFont="1" applyFill="1" applyBorder="1" applyAlignment="1">
      <alignment horizontal="center"/>
    </xf>
    <xf numFmtId="0" fontId="10" fillId="0" borderId="0" xfId="0" applyFont="1" applyFill="1" applyBorder="1"/>
    <xf numFmtId="1" fontId="10" fillId="0" borderId="15" xfId="0" applyNumberFormat="1" applyFont="1" applyFill="1" applyBorder="1" applyAlignment="1">
      <alignment horizontal="center"/>
    </xf>
    <xf numFmtId="1" fontId="11" fillId="0" borderId="15" xfId="0" applyNumberFormat="1" applyFont="1" applyFill="1" applyBorder="1" applyAlignment="1">
      <alignment horizontal="center"/>
    </xf>
    <xf numFmtId="0" fontId="11" fillId="0" borderId="7" xfId="0" applyFont="1" applyBorder="1"/>
    <xf numFmtId="0" fontId="16" fillId="0" borderId="7" xfId="0" applyFont="1" applyBorder="1"/>
    <xf numFmtId="0" fontId="16" fillId="0" borderId="0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4" fontId="16" fillId="0" borderId="16" xfId="0" applyNumberFormat="1" applyFont="1" applyBorder="1"/>
    <xf numFmtId="4" fontId="16" fillId="0" borderId="17" xfId="0" applyNumberFormat="1" applyFont="1" applyBorder="1"/>
    <xf numFmtId="164" fontId="12" fillId="0" borderId="0" xfId="0" applyNumberFormat="1" applyFont="1" applyBorder="1" applyAlignment="1">
      <alignment horizontal="right"/>
    </xf>
    <xf numFmtId="1" fontId="10" fillId="0" borderId="15" xfId="0" applyNumberFormat="1" applyFon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0" fontId="14" fillId="0" borderId="7" xfId="0" applyFont="1" applyBorder="1"/>
    <xf numFmtId="0" fontId="14" fillId="0" borderId="7" xfId="0" applyFont="1" applyFill="1" applyBorder="1"/>
    <xf numFmtId="4" fontId="10" fillId="0" borderId="16" xfId="0" applyNumberFormat="1" applyFont="1" applyFill="1" applyBorder="1"/>
    <xf numFmtId="0" fontId="11" fillId="0" borderId="0" xfId="0" applyFont="1" applyBorder="1" applyAlignment="1">
      <alignment horizontal="center"/>
    </xf>
    <xf numFmtId="0" fontId="17" fillId="0" borderId="0" xfId="0" applyFont="1" applyBorder="1"/>
    <xf numFmtId="0" fontId="11" fillId="0" borderId="15" xfId="0" applyFont="1" applyBorder="1" applyAlignment="1">
      <alignment horizontal="center"/>
    </xf>
    <xf numFmtId="0" fontId="16" fillId="0" borderId="0" xfId="0" applyFont="1" applyBorder="1"/>
    <xf numFmtId="4" fontId="18" fillId="0" borderId="16" xfId="0" applyNumberFormat="1" applyFont="1" applyBorder="1"/>
    <xf numFmtId="4" fontId="19" fillId="0" borderId="16" xfId="0" applyNumberFormat="1" applyFont="1" applyBorder="1"/>
    <xf numFmtId="0" fontId="20" fillId="0" borderId="7" xfId="0" applyFont="1" applyFill="1" applyBorder="1"/>
    <xf numFmtId="0" fontId="16" fillId="0" borderId="0" xfId="0" applyFont="1" applyFill="1" applyBorder="1"/>
    <xf numFmtId="0" fontId="16" fillId="0" borderId="15" xfId="0" applyFont="1" applyFill="1" applyBorder="1" applyAlignment="1">
      <alignment horizontal="center"/>
    </xf>
    <xf numFmtId="0" fontId="11" fillId="0" borderId="4" xfId="0" applyFont="1" applyBorder="1"/>
    <xf numFmtId="0" fontId="10" fillId="0" borderId="5" xfId="0" applyFont="1" applyBorder="1"/>
    <xf numFmtId="0" fontId="10" fillId="0" borderId="18" xfId="0" applyFont="1" applyBorder="1" applyAlignment="1">
      <alignment horizontal="center"/>
    </xf>
    <xf numFmtId="4" fontId="10" fillId="0" borderId="19" xfId="0" applyNumberFormat="1" applyFont="1" applyBorder="1"/>
    <xf numFmtId="4" fontId="10" fillId="0" borderId="20" xfId="0" applyNumberFormat="1" applyFont="1" applyBorder="1"/>
    <xf numFmtId="0" fontId="12" fillId="0" borderId="7" xfId="0" applyFont="1" applyBorder="1"/>
    <xf numFmtId="4" fontId="21" fillId="0" borderId="16" xfId="0" applyNumberFormat="1" applyFont="1" applyBorder="1"/>
    <xf numFmtId="4" fontId="19" fillId="0" borderId="16" xfId="0" applyNumberFormat="1" applyFont="1" applyBorder="1" applyAlignment="1">
      <alignment horizontal="right"/>
    </xf>
    <xf numFmtId="0" fontId="10" fillId="0" borderId="4" xfId="0" applyFont="1" applyBorder="1"/>
    <xf numFmtId="0" fontId="10" fillId="0" borderId="19" xfId="0" applyFont="1" applyBorder="1"/>
    <xf numFmtId="0" fontId="10" fillId="0" borderId="20" xfId="0" applyFont="1" applyBorder="1"/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8" xfId="0" applyFont="1" applyBorder="1"/>
    <xf numFmtId="4" fontId="2" fillId="0" borderId="0" xfId="1" applyNumberFormat="1" applyFont="1" applyBorder="1"/>
    <xf numFmtId="0" fontId="10" fillId="0" borderId="6" xfId="0" applyFont="1" applyBorder="1"/>
    <xf numFmtId="0" fontId="9" fillId="0" borderId="0" xfId="0" applyFont="1" applyBorder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3" borderId="13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4" fontId="3" fillId="3" borderId="16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3" fontId="2" fillId="3" borderId="19" xfId="0" applyNumberFormat="1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3" fillId="0" borderId="15" xfId="0" applyFont="1" applyBorder="1" applyAlignment="1">
      <alignment horizontal="left" indent="1"/>
    </xf>
    <xf numFmtId="1" fontId="2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left" indent="2"/>
    </xf>
    <xf numFmtId="0" fontId="2" fillId="0" borderId="15" xfId="0" applyFont="1" applyBorder="1" applyAlignment="1">
      <alignment horizontal="left" vertical="center" indent="3"/>
    </xf>
    <xf numFmtId="4" fontId="2" fillId="0" borderId="16" xfId="0" applyNumberFormat="1" applyFont="1" applyFill="1" applyBorder="1" applyAlignment="1">
      <alignment horizontal="center"/>
    </xf>
    <xf numFmtId="165" fontId="24" fillId="0" borderId="16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right"/>
    </xf>
    <xf numFmtId="4" fontId="2" fillId="0" borderId="17" xfId="0" applyNumberFormat="1" applyFont="1" applyBorder="1" applyAlignment="1">
      <alignment horizontal="right"/>
    </xf>
    <xf numFmtId="0" fontId="2" fillId="0" borderId="15" xfId="0" applyFont="1" applyBorder="1" applyAlignment="1">
      <alignment horizontal="left" indent="3"/>
    </xf>
    <xf numFmtId="0" fontId="2" fillId="0" borderId="15" xfId="0" applyFont="1" applyFill="1" applyBorder="1" applyAlignment="1">
      <alignment horizontal="left" indent="3"/>
    </xf>
    <xf numFmtId="165" fontId="2" fillId="0" borderId="16" xfId="0" applyNumberFormat="1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" fillId="0" borderId="23" xfId="0" applyFont="1" applyBorder="1" applyAlignment="1"/>
    <xf numFmtId="4" fontId="3" fillId="0" borderId="24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 indent="3"/>
    </xf>
    <xf numFmtId="0" fontId="2" fillId="0" borderId="23" xfId="0" applyFont="1" applyBorder="1" applyAlignment="1">
      <alignment horizontal="center"/>
    </xf>
    <xf numFmtId="4" fontId="2" fillId="0" borderId="23" xfId="0" applyNumberFormat="1" applyFont="1" applyBorder="1" applyAlignment="1">
      <alignment horizontal="center"/>
    </xf>
    <xf numFmtId="0" fontId="3" fillId="0" borderId="15" xfId="0" applyFont="1" applyBorder="1"/>
    <xf numFmtId="0" fontId="2" fillId="0" borderId="25" xfId="0" applyFont="1" applyBorder="1"/>
    <xf numFmtId="0" fontId="2" fillId="0" borderId="26" xfId="0" applyFont="1" applyBorder="1" applyAlignment="1">
      <alignment horizontal="center"/>
    </xf>
    <xf numFmtId="4" fontId="2" fillId="0" borderId="26" xfId="0" applyNumberFormat="1" applyFont="1" applyBorder="1" applyAlignment="1">
      <alignment horizontal="center"/>
    </xf>
    <xf numFmtId="4" fontId="2" fillId="0" borderId="27" xfId="0" applyNumberFormat="1" applyFont="1" applyBorder="1" applyAlignment="1">
      <alignment horizontal="right"/>
    </xf>
    <xf numFmtId="0" fontId="2" fillId="0" borderId="16" xfId="0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/>
    </xf>
    <xf numFmtId="4" fontId="2" fillId="0" borderId="17" xfId="0" applyNumberFormat="1" applyFont="1" applyFill="1" applyBorder="1" applyAlignment="1">
      <alignment horizontal="right"/>
    </xf>
    <xf numFmtId="0" fontId="26" fillId="0" borderId="15" xfId="0" applyFont="1" applyBorder="1" applyAlignment="1">
      <alignment horizontal="center"/>
    </xf>
    <xf numFmtId="4" fontId="2" fillId="0" borderId="28" xfId="0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4" fontId="3" fillId="0" borderId="29" xfId="0" applyNumberFormat="1" applyFont="1" applyBorder="1" applyAlignment="1">
      <alignment horizontal="right"/>
    </xf>
    <xf numFmtId="0" fontId="3" fillId="0" borderId="30" xfId="0" applyFont="1" applyBorder="1"/>
    <xf numFmtId="0" fontId="2" fillId="0" borderId="31" xfId="0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4" fontId="2" fillId="0" borderId="0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0" fontId="26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4" fontId="2" fillId="0" borderId="33" xfId="0" applyNumberFormat="1" applyFont="1" applyBorder="1" applyAlignment="1">
      <alignment horizontal="center"/>
    </xf>
    <xf numFmtId="4" fontId="3" fillId="0" borderId="34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35" xfId="0" applyNumberFormat="1" applyFont="1" applyBorder="1" applyAlignment="1">
      <alignment horizontal="center"/>
    </xf>
    <xf numFmtId="4" fontId="6" fillId="0" borderId="17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  <xf numFmtId="4" fontId="2" fillId="0" borderId="0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9" fillId="0" borderId="7" xfId="0" applyFont="1" applyBorder="1"/>
    <xf numFmtId="0" fontId="2" fillId="0" borderId="35" xfId="0" applyFont="1" applyBorder="1"/>
    <xf numFmtId="0" fontId="3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9" fillId="0" borderId="7" xfId="0" applyFont="1" applyBorder="1" applyAlignment="1">
      <alignment horizontal="center"/>
    </xf>
    <xf numFmtId="1" fontId="2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2" fontId="2" fillId="0" borderId="16" xfId="0" applyNumberFormat="1" applyFont="1" applyBorder="1"/>
    <xf numFmtId="1" fontId="2" fillId="0" borderId="16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7" xfId="0" applyFont="1" applyBorder="1" applyAlignment="1">
      <alignment horizontal="right"/>
    </xf>
    <xf numFmtId="0" fontId="3" fillId="0" borderId="35" xfId="0" applyFont="1" applyBorder="1"/>
    <xf numFmtId="1" fontId="2" fillId="0" borderId="16" xfId="0" applyNumberFormat="1" applyFont="1" applyFill="1" applyBorder="1"/>
    <xf numFmtId="2" fontId="2" fillId="0" borderId="16" xfId="0" applyNumberFormat="1" applyFont="1" applyFill="1" applyBorder="1"/>
    <xf numFmtId="3" fontId="2" fillId="0" borderId="16" xfId="0" applyNumberFormat="1" applyFont="1" applyFill="1" applyBorder="1"/>
    <xf numFmtId="4" fontId="2" fillId="0" borderId="17" xfId="0" applyNumberFormat="1" applyFont="1" applyFill="1" applyBorder="1"/>
    <xf numFmtId="0" fontId="2" fillId="0" borderId="7" xfId="0" applyFont="1" applyBorder="1" applyAlignment="1">
      <alignment horizontal="right"/>
    </xf>
    <xf numFmtId="2" fontId="28" fillId="0" borderId="16" xfId="0" applyNumberFormat="1" applyFont="1" applyFill="1" applyBorder="1"/>
    <xf numFmtId="3" fontId="28" fillId="0" borderId="16" xfId="0" applyNumberFormat="1" applyFont="1" applyFill="1" applyBorder="1"/>
    <xf numFmtId="0" fontId="2" fillId="0" borderId="21" xfId="0" applyFont="1" applyBorder="1"/>
    <xf numFmtId="0" fontId="2" fillId="0" borderId="19" xfId="0" applyFont="1" applyBorder="1" applyAlignment="1">
      <alignment horizontal="center"/>
    </xf>
    <xf numFmtId="0" fontId="2" fillId="0" borderId="19" xfId="0" applyFont="1" applyFill="1" applyBorder="1"/>
    <xf numFmtId="3" fontId="2" fillId="0" borderId="19" xfId="0" applyNumberFormat="1" applyFont="1" applyFill="1" applyBorder="1"/>
    <xf numFmtId="0" fontId="2" fillId="0" borderId="20" xfId="0" applyFont="1" applyFill="1" applyBorder="1"/>
    <xf numFmtId="1" fontId="2" fillId="0" borderId="0" xfId="0" applyNumberFormat="1" applyFont="1" applyBorder="1"/>
    <xf numFmtId="0" fontId="26" fillId="0" borderId="0" xfId="0" applyFont="1" applyBorder="1"/>
    <xf numFmtId="1" fontId="26" fillId="0" borderId="0" xfId="0" applyNumberFormat="1" applyFont="1" applyBorder="1"/>
    <xf numFmtId="0" fontId="29" fillId="0" borderId="0" xfId="0" applyFont="1" applyBorder="1"/>
    <xf numFmtId="4" fontId="26" fillId="0" borderId="8" xfId="0" applyNumberFormat="1" applyFont="1" applyBorder="1"/>
    <xf numFmtId="1" fontId="2" fillId="0" borderId="5" xfId="0" applyNumberFormat="1" applyFont="1" applyBorder="1"/>
    <xf numFmtId="0" fontId="6" fillId="3" borderId="11" xfId="0" applyFont="1" applyFill="1" applyBorder="1" applyAlignment="1">
      <alignment horizontal="center" vertical="center" wrapText="1"/>
    </xf>
    <xf numFmtId="1" fontId="2" fillId="0" borderId="2" xfId="0" applyNumberFormat="1" applyFont="1" applyBorder="1"/>
    <xf numFmtId="0" fontId="2" fillId="0" borderId="36" xfId="0" applyFont="1" applyBorder="1" applyAlignment="1">
      <alignment horizontal="center"/>
    </xf>
    <xf numFmtId="0" fontId="3" fillId="0" borderId="0" xfId="0" applyFont="1" applyFill="1" applyBorder="1"/>
    <xf numFmtId="0" fontId="3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3" fillId="0" borderId="0" xfId="0" applyFont="1"/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center"/>
    </xf>
    <xf numFmtId="0" fontId="33" fillId="0" borderId="16" xfId="0" applyFont="1" applyBorder="1"/>
    <xf numFmtId="0" fontId="33" fillId="0" borderId="8" xfId="0" applyFont="1" applyBorder="1"/>
    <xf numFmtId="0" fontId="6" fillId="0" borderId="15" xfId="0" applyFont="1" applyBorder="1" applyAlignment="1">
      <alignment horizontal="left" indent="1"/>
    </xf>
    <xf numFmtId="4" fontId="33" fillId="0" borderId="16" xfId="0" applyNumberFormat="1" applyFont="1" applyBorder="1" applyAlignment="1">
      <alignment horizontal="center"/>
    </xf>
    <xf numFmtId="2" fontId="33" fillId="0" borderId="16" xfId="0" applyNumberFormat="1" applyFont="1" applyBorder="1"/>
    <xf numFmtId="4" fontId="33" fillId="0" borderId="16" xfId="0" applyNumberFormat="1" applyFont="1" applyBorder="1"/>
    <xf numFmtId="4" fontId="33" fillId="0" borderId="8" xfId="0" applyNumberFormat="1" applyFont="1" applyBorder="1"/>
    <xf numFmtId="0" fontId="33" fillId="0" borderId="15" xfId="0" applyFont="1" applyBorder="1" applyAlignment="1">
      <alignment horizontal="left" indent="1"/>
    </xf>
    <xf numFmtId="4" fontId="33" fillId="0" borderId="16" xfId="0" applyNumberFormat="1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indent="1"/>
    </xf>
    <xf numFmtId="0" fontId="33" fillId="0" borderId="16" xfId="0" applyFont="1" applyFill="1" applyBorder="1" applyAlignment="1">
      <alignment horizontal="center"/>
    </xf>
    <xf numFmtId="164" fontId="33" fillId="0" borderId="16" xfId="0" applyNumberFormat="1" applyFont="1" applyFill="1" applyBorder="1" applyAlignment="1">
      <alignment horizontal="center"/>
    </xf>
    <xf numFmtId="2" fontId="33" fillId="0" borderId="16" xfId="0" applyNumberFormat="1" applyFont="1" applyFill="1" applyBorder="1"/>
    <xf numFmtId="164" fontId="33" fillId="0" borderId="16" xfId="0" applyNumberFormat="1" applyFont="1" applyBorder="1" applyAlignment="1">
      <alignment horizontal="center"/>
    </xf>
    <xf numFmtId="0" fontId="33" fillId="0" borderId="18" xfId="0" applyFont="1" applyBorder="1" applyAlignment="1">
      <alignment horizontal="left"/>
    </xf>
    <xf numFmtId="0" fontId="33" fillId="0" borderId="19" xfId="0" applyFont="1" applyBorder="1" applyAlignment="1">
      <alignment horizontal="center"/>
    </xf>
    <xf numFmtId="164" fontId="33" fillId="0" borderId="19" xfId="0" applyNumberFormat="1" applyFont="1" applyBorder="1" applyAlignment="1">
      <alignment horizontal="center"/>
    </xf>
    <xf numFmtId="2" fontId="33" fillId="0" borderId="19" xfId="0" applyNumberFormat="1" applyFont="1" applyBorder="1"/>
    <xf numFmtId="0" fontId="33" fillId="0" borderId="19" xfId="0" applyFont="1" applyBorder="1"/>
    <xf numFmtId="4" fontId="33" fillId="0" borderId="6" xfId="0" applyNumberFormat="1" applyFont="1" applyBorder="1"/>
    <xf numFmtId="0" fontId="33" fillId="0" borderId="7" xfId="0" applyFont="1" applyBorder="1"/>
    <xf numFmtId="0" fontId="33" fillId="0" borderId="0" xfId="0" applyFont="1" applyBorder="1"/>
    <xf numFmtId="0" fontId="33" fillId="0" borderId="13" xfId="0" applyFont="1" applyBorder="1"/>
    <xf numFmtId="4" fontId="33" fillId="0" borderId="14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4" fontId="35" fillId="0" borderId="16" xfId="0" applyNumberFormat="1" applyFont="1" applyBorder="1"/>
    <xf numFmtId="4" fontId="6" fillId="0" borderId="17" xfId="0" applyNumberFormat="1" applyFont="1" applyBorder="1"/>
    <xf numFmtId="0" fontId="33" fillId="0" borderId="4" xfId="0" applyFont="1" applyBorder="1"/>
    <xf numFmtId="0" fontId="33" fillId="0" borderId="5" xfId="0" applyFont="1" applyBorder="1"/>
    <xf numFmtId="4" fontId="33" fillId="0" borderId="20" xfId="0" applyNumberFormat="1" applyFont="1" applyBorder="1"/>
    <xf numFmtId="4" fontId="33" fillId="0" borderId="17" xfId="0" applyNumberFormat="1" applyFont="1" applyBorder="1"/>
    <xf numFmtId="0" fontId="33" fillId="0" borderId="1" xfId="0" applyFont="1" applyBorder="1"/>
    <xf numFmtId="0" fontId="33" fillId="0" borderId="2" xfId="0" applyFont="1" applyBorder="1"/>
    <xf numFmtId="4" fontId="33" fillId="0" borderId="3" xfId="0" applyNumberFormat="1" applyFont="1" applyBorder="1"/>
    <xf numFmtId="4" fontId="33" fillId="0" borderId="0" xfId="0" applyNumberFormat="1" applyFont="1" applyBorder="1"/>
    <xf numFmtId="0" fontId="6" fillId="0" borderId="7" xfId="0" applyFont="1" applyBorder="1"/>
    <xf numFmtId="4" fontId="6" fillId="0" borderId="0" xfId="0" applyNumberFormat="1" applyFont="1" applyBorder="1"/>
    <xf numFmtId="4" fontId="33" fillId="0" borderId="2" xfId="0" applyNumberFormat="1" applyFont="1" applyBorder="1"/>
    <xf numFmtId="0" fontId="3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3" fillId="0" borderId="12" xfId="0" applyFont="1" applyBorder="1"/>
    <xf numFmtId="0" fontId="33" fillId="0" borderId="16" xfId="0" applyFont="1" applyBorder="1" applyAlignment="1">
      <alignment horizontal="right"/>
    </xf>
    <xf numFmtId="0" fontId="6" fillId="0" borderId="15" xfId="0" applyFont="1" applyBorder="1" applyAlignment="1">
      <alignment horizontal="center"/>
    </xf>
    <xf numFmtId="0" fontId="33" fillId="0" borderId="17" xfId="0" applyFont="1" applyBorder="1"/>
    <xf numFmtId="0" fontId="6" fillId="0" borderId="15" xfId="0" applyFont="1" applyBorder="1" applyAlignment="1">
      <alignment horizontal="left"/>
    </xf>
    <xf numFmtId="0" fontId="6" fillId="0" borderId="15" xfId="0" quotePrefix="1" applyFont="1" applyBorder="1" applyAlignment="1">
      <alignment horizontal="left" indent="1"/>
    </xf>
    <xf numFmtId="3" fontId="33" fillId="0" borderId="16" xfId="0" applyNumberFormat="1" applyFont="1" applyBorder="1" applyAlignment="1">
      <alignment horizontal="center"/>
    </xf>
    <xf numFmtId="0" fontId="33" fillId="0" borderId="15" xfId="0" quotePrefix="1" applyFont="1" applyBorder="1" applyAlignment="1">
      <alignment horizontal="left" indent="1"/>
    </xf>
    <xf numFmtId="0" fontId="33" fillId="0" borderId="19" xfId="0" applyFont="1" applyBorder="1" applyAlignment="1">
      <alignment horizontal="right"/>
    </xf>
    <xf numFmtId="4" fontId="33" fillId="0" borderId="36" xfId="0" applyNumberFormat="1" applyFont="1" applyBorder="1"/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3" fillId="0" borderId="7" xfId="0" applyFont="1" applyFill="1" applyBorder="1"/>
    <xf numFmtId="0" fontId="26" fillId="0" borderId="0" xfId="0" applyFont="1" applyFill="1" applyBorder="1"/>
    <xf numFmtId="4" fontId="2" fillId="0" borderId="8" xfId="0" applyNumberFormat="1" applyFont="1" applyFill="1" applyBorder="1"/>
    <xf numFmtId="4" fontId="3" fillId="0" borderId="8" xfId="0" applyNumberFormat="1" applyFont="1" applyFill="1" applyBorder="1"/>
    <xf numFmtId="4" fontId="3" fillId="0" borderId="8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12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7" xfId="0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10" fillId="0" borderId="5" xfId="0" applyFont="1" applyFill="1" applyBorder="1"/>
    <xf numFmtId="0" fontId="10" fillId="0" borderId="35" xfId="0" applyFont="1" applyBorder="1"/>
    <xf numFmtId="0" fontId="10" fillId="0" borderId="16" xfId="0" applyFont="1" applyBorder="1" applyAlignment="1">
      <alignment horizontal="center"/>
    </xf>
    <xf numFmtId="0" fontId="16" fillId="0" borderId="35" xfId="0" applyFont="1" applyBorder="1"/>
    <xf numFmtId="0" fontId="16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3" fillId="0" borderId="2" xfId="0" applyFont="1" applyBorder="1"/>
    <xf numFmtId="4" fontId="3" fillId="0" borderId="2" xfId="0" applyNumberFormat="1" applyFont="1" applyBorder="1"/>
    <xf numFmtId="0" fontId="10" fillId="0" borderId="5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3" fillId="0" borderId="3" xfId="0" applyFont="1" applyBorder="1"/>
    <xf numFmtId="0" fontId="33" fillId="0" borderId="6" xfId="0" applyFont="1" applyBorder="1"/>
    <xf numFmtId="0" fontId="6" fillId="0" borderId="1" xfId="0" applyFont="1" applyBorder="1"/>
    <xf numFmtId="4" fontId="6" fillId="0" borderId="2" xfId="0" applyNumberFormat="1" applyFont="1" applyBorder="1"/>
    <xf numFmtId="0" fontId="3" fillId="0" borderId="8" xfId="0" applyFont="1" applyBorder="1" applyAlignment="1">
      <alignment horizontal="center"/>
    </xf>
    <xf numFmtId="4" fontId="2" fillId="0" borderId="16" xfId="0" applyNumberFormat="1" applyFont="1" applyBorder="1"/>
    <xf numFmtId="4" fontId="2" fillId="0" borderId="17" xfId="0" applyNumberFormat="1" applyFont="1" applyBorder="1"/>
    <xf numFmtId="0" fontId="3" fillId="0" borderId="7" xfId="0" applyFont="1" applyBorder="1" applyAlignment="1">
      <alignment horizontal="right" vertical="top"/>
    </xf>
    <xf numFmtId="0" fontId="3" fillId="0" borderId="35" xfId="0" applyFont="1" applyBorder="1" applyAlignment="1">
      <alignment vertical="center" wrapText="1"/>
    </xf>
    <xf numFmtId="4" fontId="2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20" xfId="0" applyFont="1" applyBorder="1"/>
    <xf numFmtId="4" fontId="3" fillId="0" borderId="17" xfId="0" applyNumberFormat="1" applyFont="1" applyBorder="1"/>
    <xf numFmtId="0" fontId="36" fillId="0" borderId="0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2" fillId="0" borderId="38" xfId="0" applyFont="1" applyBorder="1"/>
    <xf numFmtId="0" fontId="3" fillId="3" borderId="3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2" fillId="0" borderId="7" xfId="0" applyFont="1" applyBorder="1" applyAlignment="1">
      <alignment horizontal="right" vertical="top"/>
    </xf>
    <xf numFmtId="0" fontId="2" fillId="0" borderId="35" xfId="0" applyFont="1" applyBorder="1" applyAlignment="1">
      <alignment wrapText="1"/>
    </xf>
    <xf numFmtId="0" fontId="7" fillId="0" borderId="7" xfId="0" applyFont="1" applyFill="1" applyBorder="1" applyAlignment="1">
      <alignment horizontal="right" vertical="top"/>
    </xf>
    <xf numFmtId="0" fontId="37" fillId="0" borderId="35" xfId="0" applyFont="1" applyFill="1" applyBorder="1"/>
    <xf numFmtId="4" fontId="31" fillId="0" borderId="16" xfId="0" applyNumberFormat="1" applyFont="1" applyBorder="1"/>
    <xf numFmtId="0" fontId="38" fillId="0" borderId="35" xfId="0" applyFont="1" applyBorder="1" applyAlignment="1">
      <alignment horizontal="left" vertical="center" wrapText="1"/>
    </xf>
    <xf numFmtId="4" fontId="2" fillId="0" borderId="19" xfId="0" applyNumberFormat="1" applyFont="1" applyBorder="1"/>
    <xf numFmtId="4" fontId="2" fillId="0" borderId="20" xfId="0" applyNumberFormat="1" applyFont="1" applyBorder="1"/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9" fillId="0" borderId="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/>
    </xf>
    <xf numFmtId="0" fontId="3" fillId="0" borderId="35" xfId="0" applyFont="1" applyFill="1" applyBorder="1"/>
    <xf numFmtId="0" fontId="2" fillId="0" borderId="36" xfId="0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/>
    </xf>
    <xf numFmtId="0" fontId="2" fillId="0" borderId="5" xfId="0" quotePrefix="1" applyFont="1" applyBorder="1"/>
    <xf numFmtId="0" fontId="3" fillId="0" borderId="31" xfId="0" applyFont="1" applyFill="1" applyBorder="1"/>
    <xf numFmtId="0" fontId="2" fillId="0" borderId="26" xfId="0" applyFont="1" applyBorder="1"/>
    <xf numFmtId="4" fontId="2" fillId="0" borderId="31" xfId="0" applyNumberFormat="1" applyFont="1" applyBorder="1"/>
    <xf numFmtId="4" fontId="2" fillId="0" borderId="44" xfId="0" applyNumberFormat="1" applyFont="1" applyBorder="1"/>
    <xf numFmtId="0" fontId="2" fillId="0" borderId="37" xfId="0" applyFont="1" applyBorder="1" applyAlignment="1">
      <alignment horizontal="center"/>
    </xf>
    <xf numFmtId="4" fontId="2" fillId="0" borderId="26" xfId="0" applyNumberFormat="1" applyFont="1" applyBorder="1"/>
    <xf numFmtId="4" fontId="2" fillId="0" borderId="45" xfId="0" applyNumberFormat="1" applyFont="1" applyBorder="1"/>
    <xf numFmtId="2" fontId="2" fillId="0" borderId="26" xfId="0" applyNumberFormat="1" applyFont="1" applyBorder="1"/>
    <xf numFmtId="0" fontId="2" fillId="0" borderId="28" xfId="0" applyFont="1" applyFill="1" applyBorder="1" applyAlignment="1">
      <alignment horizontal="center"/>
    </xf>
    <xf numFmtId="4" fontId="2" fillId="0" borderId="31" xfId="0" applyNumberFormat="1" applyFont="1" applyFill="1" applyBorder="1"/>
    <xf numFmtId="0" fontId="30" fillId="0" borderId="0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/>
    <xf numFmtId="0" fontId="3" fillId="0" borderId="0" xfId="0" applyFont="1" applyBorder="1" applyAlignment="1">
      <alignment horizontal="center"/>
    </xf>
    <xf numFmtId="0" fontId="2" fillId="0" borderId="31" xfId="0" applyFont="1" applyBorder="1"/>
    <xf numFmtId="0" fontId="2" fillId="0" borderId="16" xfId="0" quotePrefix="1" applyFont="1" applyBorder="1"/>
    <xf numFmtId="3" fontId="3" fillId="0" borderId="47" xfId="0" applyNumberFormat="1" applyFont="1" applyFill="1" applyBorder="1" applyAlignment="1">
      <alignment horizontal="center"/>
    </xf>
    <xf numFmtId="4" fontId="2" fillId="0" borderId="46" xfId="0" applyNumberFormat="1" applyFont="1" applyBorder="1"/>
    <xf numFmtId="4" fontId="2" fillId="0" borderId="24" xfId="0" applyNumberFormat="1" applyFont="1" applyBorder="1"/>
    <xf numFmtId="0" fontId="3" fillId="0" borderId="46" xfId="0" applyFont="1" applyFill="1" applyBorder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36" fillId="0" borderId="8" xfId="0" applyFont="1" applyBorder="1" applyAlignment="1">
      <alignment horizontal="left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/>
    <xf numFmtId="2" fontId="2" fillId="0" borderId="0" xfId="0" applyNumberFormat="1" applyFont="1"/>
    <xf numFmtId="2" fontId="10" fillId="0" borderId="0" xfId="0" applyNumberFormat="1" applyFont="1"/>
    <xf numFmtId="0" fontId="2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right"/>
    </xf>
    <xf numFmtId="1" fontId="31" fillId="0" borderId="16" xfId="0" applyNumberFormat="1" applyFont="1" applyFill="1" applyBorder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5" xfId="0" applyFont="1" applyFill="1" applyBorder="1" applyAlignment="1">
      <alignment horizontal="left" indent="3"/>
    </xf>
    <xf numFmtId="4" fontId="11" fillId="0" borderId="16" xfId="0" applyNumberFormat="1" applyFont="1" applyFill="1" applyBorder="1" applyAlignment="1">
      <alignment horizontal="right"/>
    </xf>
    <xf numFmtId="4" fontId="40" fillId="0" borderId="36" xfId="0" applyNumberFormat="1" applyFont="1" applyBorder="1" applyAlignment="1">
      <alignment horizontal="right"/>
    </xf>
    <xf numFmtId="4" fontId="10" fillId="0" borderId="17" xfId="0" applyNumberFormat="1" applyFont="1" applyBorder="1" applyAlignment="1">
      <alignment horizontal="right"/>
    </xf>
    <xf numFmtId="0" fontId="41" fillId="0" borderId="0" xfId="1" applyNumberFormat="1" applyFont="1" applyAlignment="1">
      <alignment horizontal="center"/>
    </xf>
    <xf numFmtId="0" fontId="41" fillId="0" borderId="0" xfId="0" applyNumberFormat="1" applyFont="1" applyAlignment="1">
      <alignment horizontal="center"/>
    </xf>
    <xf numFmtId="1" fontId="10" fillId="0" borderId="0" xfId="0" applyNumberFormat="1" applyFont="1"/>
    <xf numFmtId="0" fontId="43" fillId="0" borderId="0" xfId="0" applyFont="1" applyAlignment="1">
      <alignment horizontal="center"/>
    </xf>
    <xf numFmtId="166" fontId="10" fillId="0" borderId="0" xfId="0" applyNumberFormat="1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13" fillId="0" borderId="15" xfId="0" applyFont="1" applyFill="1" applyBorder="1" applyAlignment="1">
      <alignment horizontal="left" indent="3"/>
    </xf>
    <xf numFmtId="4" fontId="40" fillId="0" borderId="36" xfId="0" applyNumberFormat="1" applyFont="1" applyFill="1" applyBorder="1" applyAlignment="1">
      <alignment horizontal="right"/>
    </xf>
    <xf numFmtId="4" fontId="10" fillId="0" borderId="17" xfId="0" applyNumberFormat="1" applyFont="1" applyFill="1" applyBorder="1" applyAlignment="1">
      <alignment horizontal="right"/>
    </xf>
    <xf numFmtId="0" fontId="10" fillId="0" borderId="15" xfId="0" applyFont="1" applyBorder="1" applyAlignment="1">
      <alignment horizontal="left" indent="3"/>
    </xf>
    <xf numFmtId="4" fontId="17" fillId="0" borderId="16" xfId="0" applyNumberFormat="1" applyFont="1" applyBorder="1" applyAlignment="1">
      <alignment horizontal="right"/>
    </xf>
    <xf numFmtId="0" fontId="10" fillId="0" borderId="15" xfId="0" applyFont="1" applyBorder="1"/>
    <xf numFmtId="4" fontId="10" fillId="0" borderId="16" xfId="0" applyNumberFormat="1" applyFont="1" applyBorder="1" applyAlignment="1">
      <alignment horizontal="right"/>
    </xf>
    <xf numFmtId="1" fontId="10" fillId="0" borderId="16" xfId="0" applyNumberFormat="1" applyFont="1" applyBorder="1" applyAlignment="1">
      <alignment horizontal="center"/>
    </xf>
    <xf numFmtId="4" fontId="10" fillId="0" borderId="0" xfId="0" applyNumberFormat="1" applyFont="1"/>
    <xf numFmtId="2" fontId="2" fillId="0" borderId="0" xfId="0" applyNumberFormat="1" applyFont="1" applyAlignment="1">
      <alignment horizontal="center"/>
    </xf>
    <xf numFmtId="4" fontId="45" fillId="0" borderId="36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24" fillId="0" borderId="36" xfId="0" applyNumberFormat="1" applyFont="1" applyBorder="1" applyAlignment="1">
      <alignment horizontal="right"/>
    </xf>
    <xf numFmtId="4" fontId="3" fillId="0" borderId="16" xfId="0" applyNumberFormat="1" applyFont="1" applyBorder="1" applyAlignment="1">
      <alignment horizontal="right"/>
    </xf>
    <xf numFmtId="0" fontId="46" fillId="0" borderId="0" xfId="0" applyFont="1" applyAlignment="1">
      <alignment horizontal="center"/>
    </xf>
    <xf numFmtId="2" fontId="2" fillId="0" borderId="16" xfId="0" applyNumberFormat="1" applyFont="1" applyBorder="1" applyAlignment="1">
      <alignment horizontal="center"/>
    </xf>
    <xf numFmtId="0" fontId="2" fillId="0" borderId="15" xfId="0" applyFont="1" applyBorder="1" applyAlignment="1">
      <alignment horizontal="left" indent="2"/>
    </xf>
    <xf numFmtId="0" fontId="3" fillId="0" borderId="15" xfId="0" applyFont="1" applyBorder="1" applyAlignment="1">
      <alignment horizontal="center"/>
    </xf>
    <xf numFmtId="0" fontId="47" fillId="0" borderId="0" xfId="0" applyFont="1" applyAlignment="1">
      <alignment horizontal="center"/>
    </xf>
    <xf numFmtId="4" fontId="31" fillId="0" borderId="16" xfId="0" applyNumberFormat="1" applyFont="1" applyFill="1" applyBorder="1" applyAlignment="1">
      <alignment horizontal="right"/>
    </xf>
    <xf numFmtId="0" fontId="48" fillId="0" borderId="0" xfId="0" applyFont="1" applyAlignment="1">
      <alignment horizontal="center"/>
    </xf>
    <xf numFmtId="1" fontId="2" fillId="0" borderId="36" xfId="0" applyNumberFormat="1" applyFont="1" applyBorder="1" applyAlignment="1">
      <alignment horizontal="right"/>
    </xf>
    <xf numFmtId="2" fontId="49" fillId="0" borderId="36" xfId="0" applyNumberFormat="1" applyFont="1" applyBorder="1" applyAlignment="1">
      <alignment horizontal="right"/>
    </xf>
    <xf numFmtId="0" fontId="3" fillId="0" borderId="15" xfId="0" applyFont="1" applyFill="1" applyBorder="1" applyAlignment="1">
      <alignment horizontal="left" indent="1"/>
    </xf>
    <xf numFmtId="4" fontId="2" fillId="0" borderId="36" xfId="0" applyNumberFormat="1" applyFont="1" applyBorder="1" applyAlignment="1">
      <alignment horizontal="right"/>
    </xf>
    <xf numFmtId="0" fontId="2" fillId="0" borderId="15" xfId="0" applyFont="1" applyFill="1" applyBorder="1" applyAlignment="1">
      <alignment horizontal="left" indent="2"/>
    </xf>
    <xf numFmtId="1" fontId="2" fillId="0" borderId="36" xfId="0" applyNumberFormat="1" applyFont="1" applyBorder="1" applyAlignment="1">
      <alignment horizontal="center"/>
    </xf>
    <xf numFmtId="167" fontId="2" fillId="0" borderId="0" xfId="2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Border="1" applyAlignment="1"/>
    <xf numFmtId="4" fontId="2" fillId="0" borderId="3" xfId="0" applyNumberFormat="1" applyFont="1" applyBorder="1" applyAlignment="1">
      <alignment horizontal="center"/>
    </xf>
    <xf numFmtId="0" fontId="9" fillId="0" borderId="1" xfId="0" applyFont="1" applyBorder="1"/>
    <xf numFmtId="4" fontId="9" fillId="0" borderId="2" xfId="0" applyNumberFormat="1" applyFont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3" fillId="0" borderId="7" xfId="0" quotePrefix="1" applyFont="1" applyBorder="1" applyAlignment="1"/>
    <xf numFmtId="4" fontId="9" fillId="0" borderId="8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0" fillId="0" borderId="5" xfId="0" applyBorder="1"/>
    <xf numFmtId="1" fontId="51" fillId="0" borderId="16" xfId="0" applyNumberFormat="1" applyFont="1" applyFill="1" applyBorder="1" applyAlignment="1">
      <alignment horizontal="center"/>
    </xf>
    <xf numFmtId="1" fontId="51" fillId="0" borderId="16" xfId="0" applyNumberFormat="1" applyFont="1" applyBorder="1" applyAlignment="1">
      <alignment horizontal="center"/>
    </xf>
    <xf numFmtId="0" fontId="37" fillId="0" borderId="15" xfId="0" applyFont="1" applyFill="1" applyBorder="1" applyAlignment="1">
      <alignment horizontal="left" indent="3"/>
    </xf>
    <xf numFmtId="0" fontId="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4" fontId="2" fillId="0" borderId="6" xfId="1" applyNumberFormat="1" applyFont="1" applyBorder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2" fillId="0" borderId="0" xfId="0" applyFont="1" applyFill="1" applyBorder="1"/>
    <xf numFmtId="0" fontId="2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9" xfId="0" applyFont="1" applyBorder="1"/>
    <xf numFmtId="0" fontId="2" fillId="0" borderId="10" xfId="0" applyFont="1" applyBorder="1"/>
    <xf numFmtId="4" fontId="3" fillId="0" borderId="11" xfId="0" applyNumberFormat="1" applyFont="1" applyBorder="1"/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3" fontId="2" fillId="2" borderId="16" xfId="0" applyNumberFormat="1" applyFont="1" applyFill="1" applyBorder="1"/>
    <xf numFmtId="3" fontId="28" fillId="2" borderId="16" xfId="0" applyNumberFormat="1" applyFont="1" applyFill="1" applyBorder="1"/>
    <xf numFmtId="0" fontId="3" fillId="2" borderId="7" xfId="0" quotePrefix="1" applyFont="1" applyFill="1" applyBorder="1" applyAlignment="1"/>
    <xf numFmtId="0" fontId="2" fillId="2" borderId="0" xfId="0" applyFont="1" applyFill="1" applyBorder="1" applyAlignment="1">
      <alignment horizontal="center"/>
    </xf>
    <xf numFmtId="2" fontId="0" fillId="0" borderId="55" xfId="0" applyNumberFormat="1" applyBorder="1"/>
    <xf numFmtId="2" fontId="0" fillId="0" borderId="56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3" fillId="0" borderId="8" xfId="0" applyFont="1" applyBorder="1" applyAlignment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26" fillId="0" borderId="54" xfId="0" applyFont="1" applyFill="1" applyBorder="1" applyAlignment="1">
      <alignment horizontal="left"/>
    </xf>
    <xf numFmtId="0" fontId="52" fillId="0" borderId="0" xfId="0" applyFont="1" applyBorder="1"/>
    <xf numFmtId="0" fontId="53" fillId="0" borderId="0" xfId="0" applyFont="1" applyBorder="1"/>
    <xf numFmtId="0" fontId="53" fillId="0" borderId="54" xfId="0" applyFont="1" applyBorder="1"/>
    <xf numFmtId="0" fontId="53" fillId="0" borderId="55" xfId="0" applyFont="1" applyBorder="1" applyAlignment="1">
      <alignment horizontal="center"/>
    </xf>
    <xf numFmtId="0" fontId="53" fillId="0" borderId="56" xfId="0" applyFont="1" applyFill="1" applyBorder="1" applyAlignment="1">
      <alignment horizontal="center"/>
    </xf>
    <xf numFmtId="0" fontId="54" fillId="0" borderId="57" xfId="0" applyFont="1" applyFill="1" applyBorder="1" applyAlignment="1">
      <alignment horizontal="left" vertical="center"/>
    </xf>
    <xf numFmtId="0" fontId="53" fillId="0" borderId="26" xfId="0" applyFont="1" applyBorder="1"/>
    <xf numFmtId="0" fontId="53" fillId="0" borderId="58" xfId="0" applyFont="1" applyBorder="1"/>
    <xf numFmtId="0" fontId="55" fillId="0" borderId="59" xfId="0" applyFont="1" applyFill="1" applyBorder="1"/>
    <xf numFmtId="4" fontId="53" fillId="0" borderId="46" xfId="0" applyNumberFormat="1" applyFont="1" applyBorder="1"/>
    <xf numFmtId="4" fontId="53" fillId="0" borderId="60" xfId="0" applyNumberFormat="1" applyFont="1" applyBorder="1"/>
    <xf numFmtId="0" fontId="54" fillId="0" borderId="61" xfId="0" applyFont="1" applyFill="1" applyBorder="1" applyAlignment="1">
      <alignment horizontal="left" vertical="center"/>
    </xf>
    <xf numFmtId="0" fontId="53" fillId="0" borderId="46" xfId="0" applyFont="1" applyBorder="1"/>
    <xf numFmtId="0" fontId="53" fillId="0" borderId="60" xfId="0" applyFont="1" applyBorder="1"/>
    <xf numFmtId="0" fontId="55" fillId="0" borderId="59" xfId="0" applyFont="1" applyFill="1" applyBorder="1" applyAlignment="1"/>
    <xf numFmtId="0" fontId="56" fillId="0" borderId="59" xfId="0" applyFont="1" applyFill="1" applyBorder="1" applyAlignment="1"/>
    <xf numFmtId="0" fontId="54" fillId="0" borderId="59" xfId="0" applyFont="1" applyFill="1" applyBorder="1" applyAlignment="1">
      <alignment horizontal="left" vertical="center"/>
    </xf>
    <xf numFmtId="0" fontId="54" fillId="0" borderId="59" xfId="0" applyFont="1" applyFill="1" applyBorder="1" applyAlignment="1"/>
    <xf numFmtId="0" fontId="57" fillId="0" borderId="59" xfId="0" applyFont="1" applyFill="1" applyBorder="1" applyAlignment="1">
      <alignment horizontal="left"/>
    </xf>
    <xf numFmtId="0" fontId="57" fillId="0" borderId="62" xfId="0" applyFont="1" applyFill="1" applyBorder="1" applyAlignment="1">
      <alignment horizontal="left"/>
    </xf>
    <xf numFmtId="4" fontId="53" fillId="0" borderId="63" xfId="0" applyNumberFormat="1" applyFont="1" applyBorder="1"/>
    <xf numFmtId="4" fontId="53" fillId="0" borderId="64" xfId="0" applyNumberFormat="1" applyFont="1" applyBorder="1"/>
    <xf numFmtId="0" fontId="58" fillId="0" borderId="0" xfId="0" applyFont="1" applyBorder="1" applyAlignment="1">
      <alignment horizontal="right"/>
    </xf>
    <xf numFmtId="0" fontId="59" fillId="0" borderId="59" xfId="0" applyFont="1" applyFill="1" applyBorder="1" applyAlignment="1"/>
    <xf numFmtId="0" fontId="30" fillId="3" borderId="5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/>
    </xf>
    <xf numFmtId="0" fontId="6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6" fillId="0" borderId="0" xfId="0" applyFont="1"/>
    <xf numFmtId="0" fontId="3" fillId="3" borderId="66" xfId="0" applyFont="1" applyFill="1" applyBorder="1" applyAlignment="1">
      <alignment vertical="center"/>
    </xf>
    <xf numFmtId="0" fontId="2" fillId="3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/>
    </xf>
    <xf numFmtId="0" fontId="3" fillId="3" borderId="4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2" fontId="2" fillId="0" borderId="0" xfId="0" applyNumberFormat="1" applyFont="1" applyBorder="1"/>
    <xf numFmtId="10" fontId="2" fillId="0" borderId="8" xfId="3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2" fillId="0" borderId="10" xfId="0" applyNumberFormat="1" applyFont="1" applyBorder="1"/>
    <xf numFmtId="2" fontId="2" fillId="0" borderId="41" xfId="0" applyNumberFormat="1" applyFont="1" applyBorder="1"/>
    <xf numFmtId="4" fontId="26" fillId="0" borderId="67" xfId="0" applyNumberFormat="1" applyFont="1" applyBorder="1"/>
    <xf numFmtId="10" fontId="3" fillId="0" borderId="68" xfId="3" applyNumberFormat="1" applyFont="1" applyBorder="1" applyAlignment="1">
      <alignment horizontal="center"/>
    </xf>
    <xf numFmtId="0" fontId="2" fillId="0" borderId="36" xfId="0" applyFont="1" applyBorder="1"/>
    <xf numFmtId="4" fontId="2" fillId="0" borderId="36" xfId="0" applyNumberFormat="1" applyFont="1" applyBorder="1"/>
    <xf numFmtId="0" fontId="2" fillId="0" borderId="20" xfId="0" applyFont="1" applyBorder="1" applyAlignment="1">
      <alignment horizontal="center"/>
    </xf>
    <xf numFmtId="0" fontId="2" fillId="0" borderId="67" xfId="0" applyFont="1" applyBorder="1"/>
    <xf numFmtId="2" fontId="26" fillId="0" borderId="67" xfId="0" applyNumberFormat="1" applyFont="1" applyBorder="1"/>
    <xf numFmtId="0" fontId="2" fillId="0" borderId="69" xfId="0" applyFont="1" applyBorder="1"/>
    <xf numFmtId="0" fontId="2" fillId="0" borderId="14" xfId="0" applyFont="1" applyBorder="1" applyAlignment="1">
      <alignment horizontal="center"/>
    </xf>
    <xf numFmtId="4" fontId="2" fillId="0" borderId="36" xfId="0" applyNumberFormat="1" applyFont="1" applyBorder="1" applyAlignment="1">
      <alignment horizontal="center"/>
    </xf>
    <xf numFmtId="10" fontId="2" fillId="0" borderId="17" xfId="3" applyNumberFormat="1" applyFont="1" applyBorder="1" applyAlignment="1">
      <alignment horizontal="center"/>
    </xf>
    <xf numFmtId="3" fontId="2" fillId="0" borderId="36" xfId="0" applyNumberFormat="1" applyFont="1" applyBorder="1"/>
    <xf numFmtId="2" fontId="2" fillId="0" borderId="36" xfId="0" applyNumberFormat="1" applyFont="1" applyBorder="1"/>
    <xf numFmtId="2" fontId="2" fillId="0" borderId="67" xfId="0" applyNumberFormat="1" applyFont="1" applyBorder="1"/>
    <xf numFmtId="3" fontId="2" fillId="0" borderId="36" xfId="0" applyNumberFormat="1" applyFont="1" applyBorder="1" applyAlignment="1">
      <alignment horizontal="center"/>
    </xf>
    <xf numFmtId="0" fontId="63" fillId="0" borderId="7" xfId="0" applyFont="1" applyBorder="1"/>
    <xf numFmtId="3" fontId="3" fillId="0" borderId="36" xfId="0" applyNumberFormat="1" applyFont="1" applyBorder="1"/>
    <xf numFmtId="4" fontId="6" fillId="0" borderId="67" xfId="0" applyNumberFormat="1" applyFont="1" applyBorder="1"/>
    <xf numFmtId="0" fontId="3" fillId="0" borderId="70" xfId="0" applyFont="1" applyBorder="1"/>
    <xf numFmtId="0" fontId="2" fillId="0" borderId="71" xfId="0" applyFont="1" applyBorder="1"/>
    <xf numFmtId="4" fontId="26" fillId="0" borderId="39" xfId="0" applyNumberFormat="1" applyFont="1" applyBorder="1"/>
    <xf numFmtId="10" fontId="3" fillId="0" borderId="50" xfId="0" applyNumberFormat="1" applyFont="1" applyBorder="1" applyAlignment="1">
      <alignment horizontal="center"/>
    </xf>
    <xf numFmtId="0" fontId="3" fillId="0" borderId="66" xfId="0" applyFont="1" applyBorder="1"/>
    <xf numFmtId="0" fontId="2" fillId="0" borderId="23" xfId="0" applyFont="1" applyBorder="1"/>
    <xf numFmtId="4" fontId="26" fillId="0" borderId="46" xfId="0" applyNumberFormat="1" applyFont="1" applyBorder="1"/>
    <xf numFmtId="10" fontId="3" fillId="0" borderId="72" xfId="0" applyNumberFormat="1" applyFont="1" applyBorder="1" applyAlignment="1">
      <alignment horizontal="center"/>
    </xf>
    <xf numFmtId="0" fontId="2" fillId="0" borderId="33" xfId="0" applyFont="1" applyBorder="1"/>
    <xf numFmtId="4" fontId="22" fillId="0" borderId="51" xfId="0" applyNumberFormat="1" applyFont="1" applyBorder="1"/>
    <xf numFmtId="10" fontId="6" fillId="0" borderId="2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/>
    </xf>
    <xf numFmtId="0" fontId="6" fillId="3" borderId="0" xfId="0" applyFont="1" applyFill="1" applyBorder="1" applyAlignment="1"/>
    <xf numFmtId="0" fontId="6" fillId="3" borderId="8" xfId="0" applyFont="1" applyFill="1" applyBorder="1" applyAlignment="1"/>
    <xf numFmtId="0" fontId="3" fillId="3" borderId="7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2" fillId="0" borderId="5" xfId="0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2" fontId="11" fillId="3" borderId="9" xfId="0" applyNumberFormat="1" applyFont="1" applyFill="1" applyBorder="1" applyAlignment="1">
      <alignment horizontal="center" vertical="center" wrapText="1"/>
    </xf>
    <xf numFmtId="2" fontId="11" fillId="3" borderId="10" xfId="0" applyNumberFormat="1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0" xfId="0" applyFont="1" applyAlignment="1">
      <alignment horizontal="lef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3" borderId="16" xfId="0" applyNumberFormat="1" applyFont="1" applyFill="1" applyBorder="1" applyAlignment="1">
      <alignment horizontal="center" vertical="center" wrapText="1"/>
    </xf>
    <xf numFmtId="1" fontId="3" fillId="3" borderId="19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9" fillId="3" borderId="53" xfId="0" applyFont="1" applyFill="1" applyBorder="1" applyAlignment="1">
      <alignment horizontal="center" vertical="center" wrapText="1"/>
    </xf>
    <xf numFmtId="2" fontId="30" fillId="3" borderId="9" xfId="0" applyNumberFormat="1" applyFont="1" applyFill="1" applyBorder="1" applyAlignment="1">
      <alignment horizontal="center" vertical="center" wrapText="1"/>
    </xf>
    <xf numFmtId="2" fontId="30" fillId="3" borderId="10" xfId="0" applyNumberFormat="1" applyFont="1" applyFill="1" applyBorder="1" applyAlignment="1">
      <alignment horizontal="center" vertical="center" wrapText="1"/>
    </xf>
    <xf numFmtId="2" fontId="30" fillId="3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3" fillId="0" borderId="35" xfId="0" applyFont="1" applyBorder="1" applyAlignment="1"/>
    <xf numFmtId="0" fontId="2" fillId="0" borderId="19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justify" vertical="top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3" borderId="65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4" fillId="5" borderId="66" xfId="0" applyFont="1" applyFill="1" applyBorder="1" applyAlignment="1">
      <alignment horizontal="center" vertical="center" wrapText="1"/>
    </xf>
    <xf numFmtId="0" fontId="64" fillId="5" borderId="23" xfId="0" applyFont="1" applyFill="1" applyBorder="1" applyAlignment="1">
      <alignment horizontal="center" vertical="center" wrapText="1"/>
    </xf>
    <xf numFmtId="0" fontId="64" fillId="5" borderId="73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Porcentaje" xfId="2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61</xdr:row>
      <xdr:rowOff>228600</xdr:rowOff>
    </xdr:from>
    <xdr:to>
      <xdr:col>3</xdr:col>
      <xdr:colOff>476250</xdr:colOff>
      <xdr:row>61</xdr:row>
      <xdr:rowOff>247650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1076325" y="12363450"/>
          <a:ext cx="1838325" cy="1905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390525</xdr:colOff>
      <xdr:row>61</xdr:row>
      <xdr:rowOff>228600</xdr:rowOff>
    </xdr:from>
    <xdr:to>
      <xdr:col>5</xdr:col>
      <xdr:colOff>1333500</xdr:colOff>
      <xdr:row>61</xdr:row>
      <xdr:rowOff>228600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3933825" y="12363450"/>
          <a:ext cx="2638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133350</xdr:rowOff>
    </xdr:from>
    <xdr:to>
      <xdr:col>2</xdr:col>
      <xdr:colOff>2076450</xdr:colOff>
      <xdr:row>32</xdr:row>
      <xdr:rowOff>142875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1238250" y="7553325"/>
          <a:ext cx="20669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32</xdr:row>
      <xdr:rowOff>152400</xdr:rowOff>
    </xdr:from>
    <xdr:to>
      <xdr:col>4</xdr:col>
      <xdr:colOff>971550</xdr:colOff>
      <xdr:row>32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3552825" y="5772150"/>
          <a:ext cx="2028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45</xdr:row>
      <xdr:rowOff>19050</xdr:rowOff>
    </xdr:from>
    <xdr:to>
      <xdr:col>2</xdr:col>
      <xdr:colOff>5334000</xdr:colOff>
      <xdr:row>45</xdr:row>
      <xdr:rowOff>19050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3590925" y="7981950"/>
          <a:ext cx="3781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7060407</xdr:colOff>
      <xdr:row>45</xdr:row>
      <xdr:rowOff>0</xdr:rowOff>
    </xdr:from>
    <xdr:to>
      <xdr:col>5</xdr:col>
      <xdr:colOff>685801</xdr:colOff>
      <xdr:row>45</xdr:row>
      <xdr:rowOff>11906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370095" y="9263063"/>
          <a:ext cx="3090862" cy="11906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161926</xdr:colOff>
      <xdr:row>23</xdr:row>
      <xdr:rowOff>180974</xdr:rowOff>
    </xdr:from>
    <xdr:to>
      <xdr:col>2</xdr:col>
      <xdr:colOff>2409826</xdr:colOff>
      <xdr:row>23</xdr:row>
      <xdr:rowOff>190499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285876" y="4972049"/>
          <a:ext cx="2247900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24</xdr:row>
      <xdr:rowOff>0</xdr:rowOff>
    </xdr:from>
    <xdr:to>
      <xdr:col>4</xdr:col>
      <xdr:colOff>981075</xdr:colOff>
      <xdr:row>24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857625" y="4981575"/>
          <a:ext cx="21717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53</xdr:row>
      <xdr:rowOff>0</xdr:rowOff>
    </xdr:from>
    <xdr:to>
      <xdr:col>3</xdr:col>
      <xdr:colOff>676275</xdr:colOff>
      <xdr:row>53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742950" y="13496925"/>
          <a:ext cx="32004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28575</xdr:colOff>
      <xdr:row>53</xdr:row>
      <xdr:rowOff>0</xdr:rowOff>
    </xdr:from>
    <xdr:to>
      <xdr:col>7</xdr:col>
      <xdr:colOff>361950</xdr:colOff>
      <xdr:row>53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5600700" y="13496925"/>
          <a:ext cx="3429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253999</xdr:colOff>
      <xdr:row>117</xdr:row>
      <xdr:rowOff>105833</xdr:rowOff>
    </xdr:from>
    <xdr:to>
      <xdr:col>3</xdr:col>
      <xdr:colOff>0</xdr:colOff>
      <xdr:row>117</xdr:row>
      <xdr:rowOff>116416</xdr:rowOff>
    </xdr:to>
    <xdr:sp macro="" textlink="">
      <xdr:nvSpPr>
        <xdr:cNvPr id="4" name="Line 1"/>
        <xdr:cNvSpPr>
          <a:spLocks noChangeShapeType="1"/>
        </xdr:cNvSpPr>
      </xdr:nvSpPr>
      <xdr:spPr bwMode="auto">
        <a:xfrm flipV="1">
          <a:off x="1513416" y="23092833"/>
          <a:ext cx="3354917" cy="10583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21167</xdr:colOff>
      <xdr:row>117</xdr:row>
      <xdr:rowOff>126999</xdr:rowOff>
    </xdr:from>
    <xdr:to>
      <xdr:col>6</xdr:col>
      <xdr:colOff>296334</xdr:colOff>
      <xdr:row>117</xdr:row>
      <xdr:rowOff>137582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5704417" y="23113999"/>
          <a:ext cx="2571750" cy="10583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81</xdr:row>
      <xdr:rowOff>180973</xdr:rowOff>
    </xdr:from>
    <xdr:to>
      <xdr:col>2</xdr:col>
      <xdr:colOff>2847974</xdr:colOff>
      <xdr:row>81</xdr:row>
      <xdr:rowOff>180974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14449" y="16621123"/>
          <a:ext cx="2771775" cy="1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52917</xdr:colOff>
      <xdr:row>81</xdr:row>
      <xdr:rowOff>179916</xdr:rowOff>
    </xdr:from>
    <xdr:to>
      <xdr:col>6</xdr:col>
      <xdr:colOff>222251</xdr:colOff>
      <xdr:row>81</xdr:row>
      <xdr:rowOff>179916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122334" y="16838083"/>
          <a:ext cx="2518834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189</xdr:row>
      <xdr:rowOff>142875</xdr:rowOff>
    </xdr:from>
    <xdr:to>
      <xdr:col>1</xdr:col>
      <xdr:colOff>3724275</xdr:colOff>
      <xdr:row>189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00" y="32461200"/>
          <a:ext cx="32099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190</xdr:row>
      <xdr:rowOff>0</xdr:rowOff>
    </xdr:from>
    <xdr:to>
      <xdr:col>5</xdr:col>
      <xdr:colOff>1476375</xdr:colOff>
      <xdr:row>190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848475" y="32480250"/>
          <a:ext cx="26289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75</xdr:row>
      <xdr:rowOff>142875</xdr:rowOff>
    </xdr:from>
    <xdr:to>
      <xdr:col>2</xdr:col>
      <xdr:colOff>3686175</xdr:colOff>
      <xdr:row>75</xdr:row>
      <xdr:rowOff>142875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038350" y="13258800"/>
          <a:ext cx="31718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276225</xdr:colOff>
      <xdr:row>75</xdr:row>
      <xdr:rowOff>133350</xdr:rowOff>
    </xdr:from>
    <xdr:to>
      <xdr:col>6</xdr:col>
      <xdr:colOff>609600</xdr:colOff>
      <xdr:row>75</xdr:row>
      <xdr:rowOff>142875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 flipV="1">
          <a:off x="6257925" y="13249275"/>
          <a:ext cx="1981200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80</xdr:row>
      <xdr:rowOff>0</xdr:rowOff>
    </xdr:from>
    <xdr:to>
      <xdr:col>6</xdr:col>
      <xdr:colOff>1104900</xdr:colOff>
      <xdr:row>80</xdr:row>
      <xdr:rowOff>9525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8058150" y="13477875"/>
          <a:ext cx="30194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80</xdr:row>
      <xdr:rowOff>9525</xdr:rowOff>
    </xdr:from>
    <xdr:to>
      <xdr:col>2</xdr:col>
      <xdr:colOff>4352925</xdr:colOff>
      <xdr:row>80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1971675" y="13487400"/>
          <a:ext cx="405765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51</xdr:row>
      <xdr:rowOff>0</xdr:rowOff>
    </xdr:from>
    <xdr:to>
      <xdr:col>1</xdr:col>
      <xdr:colOff>3581400</xdr:colOff>
      <xdr:row>51</xdr:row>
      <xdr:rowOff>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 flipV="1">
          <a:off x="381000" y="8953500"/>
          <a:ext cx="3400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504825</xdr:colOff>
      <xdr:row>51</xdr:row>
      <xdr:rowOff>0</xdr:rowOff>
    </xdr:from>
    <xdr:to>
      <xdr:col>4</xdr:col>
      <xdr:colOff>885825</xdr:colOff>
      <xdr:row>51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 flipV="1">
          <a:off x="4514850" y="8953500"/>
          <a:ext cx="300037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37</xdr:row>
      <xdr:rowOff>190500</xdr:rowOff>
    </xdr:from>
    <xdr:to>
      <xdr:col>1</xdr:col>
      <xdr:colOff>5010150</xdr:colOff>
      <xdr:row>37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V="1">
          <a:off x="2371725" y="8601075"/>
          <a:ext cx="34004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180975</xdr:rowOff>
    </xdr:from>
    <xdr:to>
      <xdr:col>5</xdr:col>
      <xdr:colOff>1057275</xdr:colOff>
      <xdr:row>37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8239125" y="8591550"/>
          <a:ext cx="33909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31</xdr:row>
      <xdr:rowOff>142875</xdr:rowOff>
    </xdr:from>
    <xdr:to>
      <xdr:col>2</xdr:col>
      <xdr:colOff>3086100</xdr:colOff>
      <xdr:row>31</xdr:row>
      <xdr:rowOff>142875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 flipV="1">
          <a:off x="1200150" y="5448300"/>
          <a:ext cx="3095625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31</xdr:row>
      <xdr:rowOff>142875</xdr:rowOff>
    </xdr:from>
    <xdr:to>
      <xdr:col>5</xdr:col>
      <xdr:colOff>904875</xdr:colOff>
      <xdr:row>31</xdr:row>
      <xdr:rowOff>152400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4762500" y="5448300"/>
          <a:ext cx="2752725" cy="9525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66"/>
  <sheetViews>
    <sheetView zoomScale="80" zoomScaleNormal="80" workbookViewId="0">
      <selection activeCell="J17" sqref="J17"/>
    </sheetView>
  </sheetViews>
  <sheetFormatPr baseColWidth="10" defaultRowHeight="15" x14ac:dyDescent="0.25"/>
  <cols>
    <col min="2" max="2" width="5.7109375" customWidth="1"/>
    <col min="3" max="4" width="16.5703125" customWidth="1"/>
    <col min="5" max="5" width="25.42578125" customWidth="1"/>
    <col min="6" max="6" width="25.7109375" customWidth="1"/>
  </cols>
  <sheetData>
    <row r="4" spans="2:6" ht="15.75" thickBot="1" x14ac:dyDescent="0.3"/>
    <row r="5" spans="2:6" ht="15.75" thickTop="1" x14ac:dyDescent="0.25">
      <c r="B5" s="1"/>
      <c r="C5" s="2"/>
      <c r="D5" s="2"/>
      <c r="E5" s="569" t="s">
        <v>501</v>
      </c>
      <c r="F5" s="570"/>
    </row>
    <row r="6" spans="2:6" ht="15.75" thickBot="1" x14ac:dyDescent="0.3">
      <c r="B6" s="3"/>
      <c r="C6" s="4"/>
      <c r="D6" s="4"/>
      <c r="E6" s="5"/>
      <c r="F6" s="6"/>
    </row>
    <row r="7" spans="2:6" ht="30.75" customHeight="1" thickTop="1" x14ac:dyDescent="0.25">
      <c r="B7" s="571" t="s">
        <v>545</v>
      </c>
      <c r="C7" s="572"/>
      <c r="D7" s="572"/>
      <c r="E7" s="572"/>
      <c r="F7" s="573"/>
    </row>
    <row r="8" spans="2:6" ht="39" customHeight="1" thickBot="1" x14ac:dyDescent="0.3">
      <c r="B8" s="574"/>
      <c r="C8" s="575"/>
      <c r="D8" s="575"/>
      <c r="E8" s="575"/>
      <c r="F8" s="576"/>
    </row>
    <row r="9" spans="2:6" ht="16.5" thickTop="1" thickBot="1" x14ac:dyDescent="0.3">
      <c r="B9" s="7"/>
      <c r="C9" s="8"/>
      <c r="D9" s="8"/>
      <c r="E9" s="8"/>
      <c r="F9" s="9"/>
    </row>
    <row r="10" spans="2:6" ht="15.75" thickTop="1" x14ac:dyDescent="0.25">
      <c r="B10" s="10"/>
      <c r="C10" s="11"/>
      <c r="D10" s="11"/>
      <c r="E10" s="11"/>
      <c r="F10" s="12"/>
    </row>
    <row r="11" spans="2:6" ht="15.75" x14ac:dyDescent="0.25">
      <c r="B11" s="577" t="s">
        <v>0</v>
      </c>
      <c r="C11" s="578"/>
      <c r="D11" s="578"/>
      <c r="E11" s="578"/>
      <c r="F11" s="579"/>
    </row>
    <row r="12" spans="2:6" x14ac:dyDescent="0.25">
      <c r="B12" s="580" t="s">
        <v>1</v>
      </c>
      <c r="C12" s="581"/>
      <c r="D12" s="581"/>
      <c r="E12" s="581"/>
      <c r="F12" s="582"/>
    </row>
    <row r="13" spans="2:6" x14ac:dyDescent="0.25">
      <c r="B13" s="580" t="s">
        <v>2</v>
      </c>
      <c r="C13" s="581"/>
      <c r="D13" s="581"/>
      <c r="E13" s="581"/>
      <c r="F13" s="582"/>
    </row>
    <row r="14" spans="2:6" ht="15.75" thickBot="1" x14ac:dyDescent="0.3">
      <c r="B14" s="13"/>
      <c r="C14" s="14"/>
      <c r="D14" s="14"/>
      <c r="E14" s="14"/>
      <c r="F14" s="15"/>
    </row>
    <row r="15" spans="2:6" ht="15.75" thickTop="1" x14ac:dyDescent="0.25">
      <c r="B15" s="16"/>
      <c r="C15" s="583"/>
      <c r="D15" s="583"/>
      <c r="E15" s="8"/>
      <c r="F15" s="9"/>
    </row>
    <row r="16" spans="2:6" x14ac:dyDescent="0.25">
      <c r="B16" s="16" t="s">
        <v>3</v>
      </c>
      <c r="C16" s="583" t="s">
        <v>4</v>
      </c>
      <c r="D16" s="583"/>
      <c r="E16" s="8"/>
      <c r="F16" s="9"/>
    </row>
    <row r="17" spans="2:6" x14ac:dyDescent="0.25">
      <c r="B17" s="17" t="s">
        <v>5</v>
      </c>
      <c r="C17" s="18" t="s">
        <v>478</v>
      </c>
      <c r="D17" s="18"/>
      <c r="E17" s="18"/>
      <c r="F17" s="19"/>
    </row>
    <row r="18" spans="2:6" x14ac:dyDescent="0.25">
      <c r="B18" s="17" t="s">
        <v>6</v>
      </c>
      <c r="C18" s="18" t="s">
        <v>479</v>
      </c>
      <c r="D18" s="18"/>
      <c r="E18" s="18"/>
      <c r="F18" s="19"/>
    </row>
    <row r="19" spans="2:6" x14ac:dyDescent="0.25">
      <c r="B19" s="17" t="s">
        <v>7</v>
      </c>
      <c r="C19" s="18" t="s">
        <v>480</v>
      </c>
      <c r="D19" s="18"/>
      <c r="E19" s="18"/>
      <c r="F19" s="19"/>
    </row>
    <row r="20" spans="2:6" x14ac:dyDescent="0.25">
      <c r="B20" s="17"/>
      <c r="C20" s="18"/>
      <c r="D20" s="18"/>
      <c r="E20" s="18"/>
      <c r="F20" s="19"/>
    </row>
    <row r="21" spans="2:6" x14ac:dyDescent="0.25">
      <c r="B21" s="17"/>
      <c r="C21" s="18"/>
      <c r="D21" s="20" t="s">
        <v>8</v>
      </c>
      <c r="E21" s="20"/>
      <c r="F21" s="21"/>
    </row>
    <row r="22" spans="2:6" ht="15.75" thickBot="1" x14ac:dyDescent="0.3">
      <c r="B22" s="22"/>
      <c r="C22" s="4"/>
      <c r="D22" s="5"/>
      <c r="E22" s="5"/>
      <c r="F22" s="23"/>
    </row>
    <row r="23" spans="2:6" ht="15.75" thickTop="1" x14ac:dyDescent="0.25">
      <c r="B23" s="17"/>
      <c r="C23" s="20"/>
      <c r="D23" s="18"/>
      <c r="E23" s="18"/>
      <c r="F23" s="19"/>
    </row>
    <row r="24" spans="2:6" x14ac:dyDescent="0.25">
      <c r="B24" s="17" t="s">
        <v>9</v>
      </c>
      <c r="C24" s="583" t="s">
        <v>10</v>
      </c>
      <c r="D24" s="583"/>
      <c r="E24" s="18"/>
      <c r="F24" s="19"/>
    </row>
    <row r="25" spans="2:6" x14ac:dyDescent="0.25">
      <c r="B25" s="17" t="s">
        <v>11</v>
      </c>
      <c r="C25" s="18" t="s">
        <v>481</v>
      </c>
      <c r="D25" s="18"/>
      <c r="E25" s="18"/>
      <c r="F25" s="19"/>
    </row>
    <row r="26" spans="2:6" x14ac:dyDescent="0.25">
      <c r="B26" s="17" t="s">
        <v>12</v>
      </c>
      <c r="C26" s="18" t="s">
        <v>482</v>
      </c>
      <c r="D26" s="18"/>
      <c r="E26" s="18"/>
      <c r="F26" s="19"/>
    </row>
    <row r="27" spans="2:6" x14ac:dyDescent="0.25">
      <c r="B27" s="17" t="s">
        <v>13</v>
      </c>
      <c r="C27" s="18" t="s">
        <v>483</v>
      </c>
      <c r="D27" s="18"/>
      <c r="E27" s="18"/>
      <c r="F27" s="19"/>
    </row>
    <row r="28" spans="2:6" x14ac:dyDescent="0.25">
      <c r="B28" s="17" t="s">
        <v>14</v>
      </c>
      <c r="C28" s="18" t="s">
        <v>484</v>
      </c>
      <c r="D28" s="18"/>
      <c r="E28" s="18"/>
      <c r="F28" s="19"/>
    </row>
    <row r="29" spans="2:6" x14ac:dyDescent="0.25">
      <c r="B29" s="285" t="s">
        <v>15</v>
      </c>
      <c r="C29" s="458" t="s">
        <v>485</v>
      </c>
      <c r="D29" s="218"/>
      <c r="E29" s="218"/>
      <c r="F29" s="289"/>
    </row>
    <row r="30" spans="2:6" x14ac:dyDescent="0.25">
      <c r="B30" s="17"/>
      <c r="C30" s="18"/>
      <c r="D30" s="18"/>
      <c r="E30" s="18"/>
      <c r="F30" s="19"/>
    </row>
    <row r="31" spans="2:6" x14ac:dyDescent="0.25">
      <c r="B31" s="17"/>
      <c r="C31" s="18"/>
      <c r="D31" s="20" t="s">
        <v>16</v>
      </c>
      <c r="E31" s="20"/>
      <c r="F31" s="21"/>
    </row>
    <row r="32" spans="2:6" ht="15.75" thickBot="1" x14ac:dyDescent="0.3">
      <c r="B32" s="22"/>
      <c r="C32" s="4"/>
      <c r="D32" s="5"/>
      <c r="E32" s="5"/>
      <c r="F32" s="23"/>
    </row>
    <row r="33" spans="2:6" ht="15.75" thickTop="1" x14ac:dyDescent="0.25">
      <c r="B33" s="17"/>
      <c r="C33" s="20"/>
      <c r="D33" s="18"/>
      <c r="E33" s="18"/>
      <c r="F33" s="19"/>
    </row>
    <row r="34" spans="2:6" x14ac:dyDescent="0.25">
      <c r="B34" s="17" t="s">
        <v>17</v>
      </c>
      <c r="C34" s="583" t="s">
        <v>18</v>
      </c>
      <c r="D34" s="583"/>
      <c r="E34" s="18"/>
      <c r="F34" s="19"/>
    </row>
    <row r="35" spans="2:6" x14ac:dyDescent="0.25">
      <c r="B35" s="17" t="s">
        <v>19</v>
      </c>
      <c r="C35" s="18" t="s">
        <v>486</v>
      </c>
      <c r="D35" s="18"/>
      <c r="E35" s="18"/>
      <c r="F35" s="19"/>
    </row>
    <row r="36" spans="2:6" x14ac:dyDescent="0.25">
      <c r="B36" s="17" t="s">
        <v>20</v>
      </c>
      <c r="C36" s="18" t="s">
        <v>487</v>
      </c>
      <c r="D36" s="18"/>
      <c r="E36" s="18"/>
      <c r="F36" s="19"/>
    </row>
    <row r="37" spans="2:6" x14ac:dyDescent="0.25">
      <c r="B37" s="17"/>
      <c r="C37" s="18"/>
      <c r="D37" s="18"/>
      <c r="E37" s="18"/>
      <c r="F37" s="19"/>
    </row>
    <row r="38" spans="2:6" x14ac:dyDescent="0.25">
      <c r="B38" s="17"/>
      <c r="C38" s="18"/>
      <c r="D38" s="20" t="s">
        <v>21</v>
      </c>
      <c r="E38" s="20"/>
      <c r="F38" s="21"/>
    </row>
    <row r="39" spans="2:6" ht="15.75" thickBot="1" x14ac:dyDescent="0.3">
      <c r="B39" s="22"/>
      <c r="C39" s="4"/>
      <c r="D39" s="5"/>
      <c r="E39" s="5"/>
      <c r="F39" s="24"/>
    </row>
    <row r="40" spans="2:6" ht="15.75" thickTop="1" x14ac:dyDescent="0.25">
      <c r="B40" s="17"/>
      <c r="C40" s="18"/>
      <c r="D40" s="18"/>
      <c r="E40" s="18"/>
      <c r="F40" s="19"/>
    </row>
    <row r="41" spans="2:6" x14ac:dyDescent="0.25">
      <c r="B41" s="17"/>
      <c r="C41" s="18"/>
      <c r="D41" s="20" t="s">
        <v>22</v>
      </c>
      <c r="E41" s="20"/>
      <c r="F41" s="21"/>
    </row>
    <row r="42" spans="2:6" ht="15.75" thickBot="1" x14ac:dyDescent="0.3">
      <c r="B42" s="22"/>
      <c r="C42" s="4"/>
      <c r="D42" s="5"/>
      <c r="E42" s="5"/>
      <c r="F42" s="23"/>
    </row>
    <row r="43" spans="2:6" ht="15.75" thickTop="1" x14ac:dyDescent="0.25">
      <c r="B43" s="181"/>
      <c r="C43" s="309"/>
      <c r="D43" s="2"/>
      <c r="E43" s="2"/>
      <c r="F43" s="178"/>
    </row>
    <row r="44" spans="2:6" x14ac:dyDescent="0.25">
      <c r="B44" s="17" t="s">
        <v>23</v>
      </c>
      <c r="C44" s="20" t="s">
        <v>24</v>
      </c>
      <c r="D44" s="18"/>
      <c r="E44" s="18"/>
      <c r="F44" s="19"/>
    </row>
    <row r="45" spans="2:6" x14ac:dyDescent="0.25">
      <c r="B45" s="17"/>
      <c r="C45" s="18" t="s">
        <v>25</v>
      </c>
      <c r="D45" s="18"/>
      <c r="E45" s="18"/>
      <c r="F45" s="21"/>
    </row>
    <row r="46" spans="2:6" x14ac:dyDescent="0.25">
      <c r="B46" s="285"/>
      <c r="C46" s="286" t="s">
        <v>26</v>
      </c>
      <c r="D46" s="218"/>
      <c r="E46" s="218"/>
      <c r="F46" s="287"/>
    </row>
    <row r="47" spans="2:6" x14ac:dyDescent="0.25">
      <c r="B47" s="285"/>
      <c r="C47" s="286" t="s">
        <v>27</v>
      </c>
      <c r="D47" s="218"/>
      <c r="E47" s="218"/>
      <c r="F47" s="287"/>
    </row>
    <row r="48" spans="2:6" x14ac:dyDescent="0.25">
      <c r="B48" s="285"/>
      <c r="C48" s="286" t="s">
        <v>28</v>
      </c>
      <c r="D48" s="218"/>
      <c r="E48" s="218"/>
      <c r="F48" s="288"/>
    </row>
    <row r="49" spans="2:7" ht="15.75" thickBot="1" x14ac:dyDescent="0.3">
      <c r="B49" s="22"/>
      <c r="C49" s="4"/>
      <c r="D49" s="4"/>
      <c r="E49" s="4"/>
      <c r="F49" s="24"/>
    </row>
    <row r="50" spans="2:7" ht="16.5" thickTop="1" thickBot="1" x14ac:dyDescent="0.3">
      <c r="B50" s="22"/>
      <c r="C50" s="4"/>
      <c r="D50" s="4"/>
      <c r="E50" s="4"/>
      <c r="F50" s="24"/>
    </row>
    <row r="51" spans="2:7" ht="16.5" thickTop="1" thickBot="1" x14ac:dyDescent="0.3">
      <c r="B51" s="464" t="s">
        <v>29</v>
      </c>
      <c r="C51" s="584" t="s">
        <v>30</v>
      </c>
      <c r="D51" s="584"/>
      <c r="E51" s="465"/>
      <c r="F51" s="466"/>
    </row>
    <row r="52" spans="2:7" ht="16.5" thickTop="1" thickBot="1" x14ac:dyDescent="0.3">
      <c r="B52" s="17"/>
      <c r="C52" s="18"/>
      <c r="D52" s="18"/>
      <c r="E52" s="18"/>
      <c r="F52" s="19"/>
    </row>
    <row r="53" spans="2:7" ht="15.75" thickTop="1" x14ac:dyDescent="0.25">
      <c r="B53" s="181"/>
      <c r="C53" s="2"/>
      <c r="D53" s="2"/>
      <c r="E53" s="2"/>
      <c r="F53" s="178"/>
    </row>
    <row r="54" spans="2:7" ht="17.25" x14ac:dyDescent="0.3">
      <c r="B54" s="17" t="s">
        <v>31</v>
      </c>
      <c r="C54" s="462" t="s">
        <v>32</v>
      </c>
      <c r="D54" s="462"/>
      <c r="E54" s="18"/>
      <c r="F54" s="26">
        <v>11377262.800000001</v>
      </c>
    </row>
    <row r="55" spans="2:7" ht="15.75" thickBot="1" x14ac:dyDescent="0.3">
      <c r="B55" s="22"/>
      <c r="C55" s="467" t="s">
        <v>33</v>
      </c>
      <c r="D55" s="467"/>
      <c r="E55" s="4"/>
      <c r="F55" s="23"/>
    </row>
    <row r="56" spans="2:7" ht="16.5" thickTop="1" thickBot="1" x14ac:dyDescent="0.3">
      <c r="B56" s="22"/>
      <c r="C56" s="467"/>
      <c r="D56" s="467"/>
      <c r="E56" s="4"/>
      <c r="F56" s="23"/>
    </row>
    <row r="57" spans="2:7" ht="18" customHeight="1" thickTop="1" thickBot="1" x14ac:dyDescent="0.3">
      <c r="B57" s="468" t="s">
        <v>34</v>
      </c>
      <c r="C57" s="585" t="s">
        <v>35</v>
      </c>
      <c r="D57" s="585"/>
      <c r="E57" s="585"/>
      <c r="F57" s="469"/>
    </row>
    <row r="58" spans="2:7" ht="16.5" thickTop="1" thickBot="1" x14ac:dyDescent="0.3">
      <c r="B58" s="22"/>
      <c r="C58" s="454"/>
      <c r="D58" s="18"/>
      <c r="E58" s="4"/>
      <c r="F58" s="23"/>
    </row>
    <row r="59" spans="2:7" ht="15.75" thickTop="1" x14ac:dyDescent="0.25">
      <c r="B59" s="17"/>
      <c r="C59" s="2"/>
      <c r="D59" s="2"/>
      <c r="E59" s="18"/>
      <c r="F59" s="21"/>
      <c r="G59" s="454"/>
    </row>
    <row r="60" spans="2:7" x14ac:dyDescent="0.25">
      <c r="B60" s="17"/>
      <c r="C60" s="18"/>
      <c r="D60" s="18"/>
      <c r="E60" s="18"/>
      <c r="F60" s="21"/>
      <c r="G60" s="454"/>
    </row>
    <row r="61" spans="2:7" x14ac:dyDescent="0.25">
      <c r="B61" s="17"/>
      <c r="C61" s="18"/>
      <c r="D61" s="18"/>
      <c r="E61" s="18"/>
      <c r="F61" s="21"/>
      <c r="G61" s="454"/>
    </row>
    <row r="62" spans="2:7" x14ac:dyDescent="0.25">
      <c r="B62" s="32"/>
      <c r="C62" s="454"/>
      <c r="D62" s="454"/>
      <c r="E62" s="18"/>
      <c r="F62" s="183"/>
      <c r="G62" s="454"/>
    </row>
    <row r="63" spans="2:7" x14ac:dyDescent="0.25">
      <c r="B63" s="32"/>
      <c r="C63" s="452" t="s">
        <v>36</v>
      </c>
      <c r="D63" s="453"/>
      <c r="E63" s="567" t="s">
        <v>37</v>
      </c>
      <c r="F63" s="568"/>
      <c r="G63" s="454"/>
    </row>
    <row r="64" spans="2:7" x14ac:dyDescent="0.25">
      <c r="B64" s="32"/>
      <c r="C64" s="460"/>
      <c r="D64" s="463"/>
      <c r="E64" s="460"/>
      <c r="F64" s="461"/>
      <c r="G64" s="454"/>
    </row>
    <row r="65" spans="2:7" ht="15.75" thickBot="1" x14ac:dyDescent="0.3">
      <c r="B65" s="3"/>
      <c r="C65" s="4"/>
      <c r="D65" s="4"/>
      <c r="E65" s="4"/>
      <c r="F65" s="455"/>
      <c r="G65" s="454"/>
    </row>
    <row r="66" spans="2:7" ht="15.75" thickTop="1" x14ac:dyDescent="0.25">
      <c r="B66" s="27"/>
      <c r="C66" s="27"/>
      <c r="D66" s="31"/>
      <c r="E66" s="18"/>
      <c r="F66" s="27"/>
    </row>
  </sheetData>
  <mergeCells count="12">
    <mergeCell ref="E63:F63"/>
    <mergeCell ref="E5:F5"/>
    <mergeCell ref="B7:F8"/>
    <mergeCell ref="B11:F11"/>
    <mergeCell ref="B12:F12"/>
    <mergeCell ref="B13:F13"/>
    <mergeCell ref="C15:D15"/>
    <mergeCell ref="C16:D16"/>
    <mergeCell ref="C24:D24"/>
    <mergeCell ref="C34:D34"/>
    <mergeCell ref="C51:D51"/>
    <mergeCell ref="C57:E5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6"/>
  <sheetViews>
    <sheetView tabSelected="1" workbookViewId="0">
      <selection activeCell="H6" sqref="H6"/>
    </sheetView>
  </sheetViews>
  <sheetFormatPr baseColWidth="10" defaultRowHeight="15" x14ac:dyDescent="0.25"/>
  <cols>
    <col min="2" max="2" width="7" customWidth="1"/>
    <col min="3" max="3" width="33.5703125" customWidth="1"/>
    <col min="4" max="5" width="17.140625" customWidth="1"/>
  </cols>
  <sheetData>
    <row r="1" spans="2:5" ht="15.75" thickBot="1" x14ac:dyDescent="0.3">
      <c r="B1" s="27"/>
      <c r="C1" s="27"/>
      <c r="D1" s="27"/>
      <c r="E1" s="27"/>
    </row>
    <row r="2" spans="2:5" ht="15.75" thickTop="1" x14ac:dyDescent="0.25">
      <c r="B2" s="181"/>
      <c r="C2" s="2"/>
      <c r="D2" s="2"/>
      <c r="E2" s="182"/>
    </row>
    <row r="3" spans="2:5" ht="15.75" thickBot="1" x14ac:dyDescent="0.3">
      <c r="B3" s="3"/>
      <c r="C3" s="4"/>
      <c r="D3" s="718" t="s">
        <v>496</v>
      </c>
      <c r="E3" s="719"/>
    </row>
    <row r="4" spans="2:5" ht="51" customHeight="1" thickTop="1" x14ac:dyDescent="0.25">
      <c r="B4" s="723" t="s">
        <v>545</v>
      </c>
      <c r="C4" s="724"/>
      <c r="D4" s="724"/>
      <c r="E4" s="725"/>
    </row>
    <row r="5" spans="2:5" ht="16.5" thickBot="1" x14ac:dyDescent="0.3">
      <c r="B5" s="720" t="s">
        <v>10</v>
      </c>
      <c r="C5" s="721"/>
      <c r="D5" s="721"/>
      <c r="E5" s="722"/>
    </row>
    <row r="6" spans="2:5" ht="17.25" thickTop="1" thickBot="1" x14ac:dyDescent="0.3">
      <c r="B6" s="720" t="s">
        <v>395</v>
      </c>
      <c r="C6" s="721"/>
      <c r="D6" s="721"/>
      <c r="E6" s="722"/>
    </row>
    <row r="7" spans="2:5" ht="16.5" thickTop="1" thickBot="1" x14ac:dyDescent="0.3">
      <c r="B7" s="27"/>
      <c r="C7" s="27"/>
      <c r="D7" s="27"/>
      <c r="E7" s="27"/>
    </row>
    <row r="8" spans="2:5" ht="15.75" thickTop="1" x14ac:dyDescent="0.25">
      <c r="B8" s="1"/>
      <c r="C8" s="329"/>
      <c r="D8" s="709" t="s">
        <v>39</v>
      </c>
      <c r="E8" s="711"/>
    </row>
    <row r="9" spans="2:5" x14ac:dyDescent="0.25">
      <c r="B9" s="32"/>
      <c r="C9" s="180"/>
      <c r="D9" s="330" t="s">
        <v>329</v>
      </c>
      <c r="E9" s="331" t="s">
        <v>44</v>
      </c>
    </row>
    <row r="10" spans="2:5" ht="15.75" thickBot="1" x14ac:dyDescent="0.3">
      <c r="B10" s="32"/>
      <c r="C10" s="180"/>
      <c r="D10" s="120" t="s">
        <v>46</v>
      </c>
      <c r="E10" s="122" t="s">
        <v>46</v>
      </c>
    </row>
    <row r="11" spans="2:5" ht="15.75" thickTop="1" x14ac:dyDescent="0.25">
      <c r="B11" s="701" t="s">
        <v>396</v>
      </c>
      <c r="C11" s="702"/>
      <c r="D11" s="193"/>
      <c r="E11" s="194"/>
    </row>
    <row r="12" spans="2:5" x14ac:dyDescent="0.25">
      <c r="B12" s="32"/>
      <c r="C12" s="180"/>
      <c r="D12" s="193"/>
      <c r="E12" s="194"/>
    </row>
    <row r="13" spans="2:5" x14ac:dyDescent="0.25">
      <c r="B13" s="201" t="s">
        <v>387</v>
      </c>
      <c r="C13" s="180" t="s">
        <v>397</v>
      </c>
      <c r="D13" s="319"/>
      <c r="E13" s="320"/>
    </row>
    <row r="14" spans="2:5" x14ac:dyDescent="0.25">
      <c r="B14" s="201"/>
      <c r="C14" s="180"/>
      <c r="D14" s="319"/>
      <c r="E14" s="320"/>
    </row>
    <row r="15" spans="2:5" x14ac:dyDescent="0.25">
      <c r="B15" s="201" t="s">
        <v>387</v>
      </c>
      <c r="C15" s="180" t="s">
        <v>398</v>
      </c>
      <c r="D15" s="319"/>
      <c r="E15" s="320"/>
    </row>
    <row r="16" spans="2:5" x14ac:dyDescent="0.25">
      <c r="B16" s="201"/>
      <c r="C16" s="180"/>
      <c r="D16" s="319"/>
      <c r="E16" s="320"/>
    </row>
    <row r="17" spans="2:5" ht="26.25" x14ac:dyDescent="0.25">
      <c r="B17" s="332" t="s">
        <v>387</v>
      </c>
      <c r="C17" s="333" t="s">
        <v>399</v>
      </c>
      <c r="D17" s="319"/>
      <c r="E17" s="320"/>
    </row>
    <row r="18" spans="2:5" x14ac:dyDescent="0.25">
      <c r="B18" s="332"/>
      <c r="C18" s="333"/>
      <c r="D18" s="319"/>
      <c r="E18" s="320"/>
    </row>
    <row r="19" spans="2:5" x14ac:dyDescent="0.25">
      <c r="B19" s="334" t="s">
        <v>391</v>
      </c>
      <c r="C19" s="335" t="s">
        <v>400</v>
      </c>
      <c r="D19" s="336"/>
      <c r="E19" s="320"/>
    </row>
    <row r="20" spans="2:5" x14ac:dyDescent="0.25">
      <c r="B20" s="332"/>
      <c r="C20" s="333"/>
      <c r="D20" s="319"/>
      <c r="E20" s="320"/>
    </row>
    <row r="21" spans="2:5" x14ac:dyDescent="0.25">
      <c r="B21" s="332" t="s">
        <v>391</v>
      </c>
      <c r="C21" s="333" t="s">
        <v>401</v>
      </c>
      <c r="D21" s="319"/>
      <c r="E21" s="320"/>
    </row>
    <row r="22" spans="2:5" ht="15.75" customHeight="1" x14ac:dyDescent="0.25">
      <c r="B22" s="332"/>
      <c r="C22" s="337" t="s">
        <v>402</v>
      </c>
      <c r="D22" s="319"/>
      <c r="E22" s="320"/>
    </row>
    <row r="23" spans="2:5" x14ac:dyDescent="0.25">
      <c r="B23" s="332" t="s">
        <v>387</v>
      </c>
      <c r="C23" s="333" t="s">
        <v>403</v>
      </c>
      <c r="D23" s="319"/>
      <c r="E23" s="320"/>
    </row>
    <row r="24" spans="2:5" ht="15.75" thickBot="1" x14ac:dyDescent="0.3">
      <c r="B24" s="3"/>
      <c r="C24" s="204"/>
      <c r="D24" s="338"/>
      <c r="E24" s="339"/>
    </row>
    <row r="25" spans="2:5" ht="15.75" thickTop="1" x14ac:dyDescent="0.25">
      <c r="B25" s="32"/>
      <c r="C25" s="180"/>
      <c r="D25" s="319"/>
      <c r="E25" s="320"/>
    </row>
    <row r="26" spans="2:5" x14ac:dyDescent="0.25">
      <c r="B26" s="32"/>
      <c r="C26" s="196" t="s">
        <v>40</v>
      </c>
      <c r="D26" s="319"/>
      <c r="E26" s="326"/>
    </row>
    <row r="27" spans="2:5" ht="15.75" thickBot="1" x14ac:dyDescent="0.3">
      <c r="B27" s="32"/>
      <c r="C27" s="180"/>
      <c r="D27" s="319"/>
      <c r="E27" s="320"/>
    </row>
    <row r="28" spans="2:5" ht="15.75" thickTop="1" x14ac:dyDescent="0.25">
      <c r="B28" s="1"/>
      <c r="C28" s="2"/>
      <c r="D28" s="2"/>
      <c r="E28" s="182"/>
    </row>
    <row r="29" spans="2:5" ht="39.75" customHeight="1" x14ac:dyDescent="0.25">
      <c r="B29" s="715"/>
      <c r="C29" s="716"/>
      <c r="D29" s="716"/>
      <c r="E29" s="717"/>
    </row>
    <row r="30" spans="2:5" ht="15.75" thickBot="1" x14ac:dyDescent="0.3">
      <c r="B30" s="342"/>
      <c r="C30" s="343"/>
      <c r="D30" s="343"/>
      <c r="E30" s="344"/>
    </row>
    <row r="31" spans="2:5" ht="15.75" thickTop="1" x14ac:dyDescent="0.25">
      <c r="B31" s="1"/>
      <c r="C31" s="2"/>
      <c r="D31" s="2"/>
      <c r="E31" s="182"/>
    </row>
    <row r="32" spans="2:5" x14ac:dyDescent="0.25">
      <c r="B32" s="32"/>
      <c r="C32" s="18"/>
      <c r="D32" s="18"/>
      <c r="E32" s="183"/>
    </row>
    <row r="33" spans="2:5" x14ac:dyDescent="0.25">
      <c r="B33" s="32"/>
      <c r="C33" s="18"/>
      <c r="D33" s="18"/>
      <c r="E33" s="183"/>
    </row>
    <row r="34" spans="2:5" x14ac:dyDescent="0.25">
      <c r="B34" s="32"/>
      <c r="C34" s="340" t="s">
        <v>36</v>
      </c>
      <c r="D34" s="341" t="s">
        <v>37</v>
      </c>
      <c r="E34" s="183"/>
    </row>
    <row r="35" spans="2:5" ht="15.75" thickBot="1" x14ac:dyDescent="0.3">
      <c r="B35" s="3"/>
      <c r="C35" s="345"/>
      <c r="D35" s="4"/>
      <c r="E35" s="346"/>
    </row>
    <row r="36" spans="2:5" ht="15.75" thickTop="1" x14ac:dyDescent="0.25"/>
  </sheetData>
  <mergeCells count="7">
    <mergeCell ref="B29:E29"/>
    <mergeCell ref="D3:E3"/>
    <mergeCell ref="B5:E5"/>
    <mergeCell ref="B6:E6"/>
    <mergeCell ref="D8:E8"/>
    <mergeCell ref="B11:C11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8"/>
  <sheetViews>
    <sheetView zoomScale="80" zoomScaleNormal="80" workbookViewId="0">
      <selection activeCell="B5" sqref="B5"/>
    </sheetView>
  </sheetViews>
  <sheetFormatPr baseColWidth="10" defaultRowHeight="15" x14ac:dyDescent="0.25"/>
  <cols>
    <col min="2" max="2" width="8.28515625" customWidth="1"/>
    <col min="3" max="3" width="106.28515625" customWidth="1"/>
    <col min="4" max="5" width="17.85546875" customWidth="1"/>
    <col min="6" max="6" width="18.28515625" customWidth="1"/>
  </cols>
  <sheetData>
    <row r="1" spans="2:6" ht="15.75" thickBot="1" x14ac:dyDescent="0.3">
      <c r="B1" s="27"/>
      <c r="C1" s="27"/>
      <c r="D1" s="27"/>
      <c r="E1" s="27"/>
      <c r="F1" s="27"/>
    </row>
    <row r="2" spans="2:6" ht="15.75" thickTop="1" x14ac:dyDescent="0.25">
      <c r="B2" s="181"/>
      <c r="C2" s="2"/>
      <c r="D2" s="2"/>
      <c r="E2" s="2"/>
      <c r="F2" s="182"/>
    </row>
    <row r="3" spans="2:6" ht="15.75" thickBot="1" x14ac:dyDescent="0.3">
      <c r="B3" s="22"/>
      <c r="C3" s="5"/>
      <c r="D3" s="5"/>
      <c r="E3" s="718" t="s">
        <v>497</v>
      </c>
      <c r="F3" s="719"/>
    </row>
    <row r="4" spans="2:6" ht="61.5" customHeight="1" thickTop="1" x14ac:dyDescent="0.25">
      <c r="B4" s="729" t="s">
        <v>545</v>
      </c>
      <c r="C4" s="730"/>
      <c r="D4" s="730"/>
      <c r="E4" s="730"/>
      <c r="F4" s="731"/>
    </row>
    <row r="5" spans="2:6" ht="21" customHeight="1" thickBot="1" x14ac:dyDescent="0.3">
      <c r="B5" s="514"/>
      <c r="C5" s="509"/>
      <c r="D5" s="509"/>
      <c r="E5" s="509"/>
      <c r="F5" s="510"/>
    </row>
    <row r="6" spans="2:6" ht="17.25" thickTop="1" thickBot="1" x14ac:dyDescent="0.3">
      <c r="B6" s="706" t="s">
        <v>10</v>
      </c>
      <c r="C6" s="707"/>
      <c r="D6" s="707"/>
      <c r="E6" s="707"/>
      <c r="F6" s="708"/>
    </row>
    <row r="7" spans="2:6" ht="17.25" thickTop="1" thickBot="1" x14ac:dyDescent="0.3">
      <c r="B7" s="706" t="s">
        <v>404</v>
      </c>
      <c r="C7" s="707"/>
      <c r="D7" s="707"/>
      <c r="E7" s="707"/>
      <c r="F7" s="708"/>
    </row>
    <row r="8" spans="2:6" ht="16.5" thickTop="1" thickBot="1" x14ac:dyDescent="0.3">
      <c r="B8" s="347"/>
      <c r="C8" s="347"/>
      <c r="D8" s="347"/>
      <c r="E8" s="347"/>
      <c r="F8" s="347"/>
    </row>
    <row r="9" spans="2:6" ht="15.75" thickTop="1" x14ac:dyDescent="0.25">
      <c r="B9" s="1"/>
      <c r="C9" s="329"/>
      <c r="D9" s="709" t="s">
        <v>39</v>
      </c>
      <c r="E9" s="710"/>
      <c r="F9" s="711"/>
    </row>
    <row r="10" spans="2:6" x14ac:dyDescent="0.25">
      <c r="B10" s="32"/>
      <c r="C10" s="180"/>
      <c r="D10" s="712" t="s">
        <v>219</v>
      </c>
      <c r="E10" s="712" t="s">
        <v>384</v>
      </c>
      <c r="F10" s="713" t="s">
        <v>385</v>
      </c>
    </row>
    <row r="11" spans="2:6" ht="15.75" thickBot="1" x14ac:dyDescent="0.3">
      <c r="B11" s="32"/>
      <c r="C11" s="180"/>
      <c r="D11" s="635"/>
      <c r="E11" s="728"/>
      <c r="F11" s="714"/>
    </row>
    <row r="12" spans="2:6" ht="15.75" thickTop="1" x14ac:dyDescent="0.25">
      <c r="B12" s="726" t="s">
        <v>405</v>
      </c>
      <c r="C12" s="727"/>
      <c r="D12" s="217"/>
      <c r="E12" s="193"/>
      <c r="F12" s="183"/>
    </row>
    <row r="13" spans="2:6" x14ac:dyDescent="0.25">
      <c r="B13" s="32"/>
      <c r="C13" s="180"/>
      <c r="D13" s="217"/>
      <c r="E13" s="193"/>
      <c r="F13" s="183"/>
    </row>
    <row r="14" spans="2:6" x14ac:dyDescent="0.25">
      <c r="B14" s="348" t="s">
        <v>387</v>
      </c>
      <c r="C14" s="379" t="s">
        <v>406</v>
      </c>
      <c r="D14" s="376">
        <v>27</v>
      </c>
      <c r="E14" s="377"/>
      <c r="F14" s="378"/>
    </row>
    <row r="15" spans="2:6" x14ac:dyDescent="0.25">
      <c r="B15" s="32"/>
      <c r="C15" s="180"/>
      <c r="D15" s="217"/>
      <c r="E15" s="319"/>
      <c r="F15" s="19"/>
    </row>
    <row r="16" spans="2:6" x14ac:dyDescent="0.25">
      <c r="B16" s="348" t="s">
        <v>387</v>
      </c>
      <c r="C16" s="349" t="s">
        <v>407</v>
      </c>
      <c r="D16" s="350"/>
      <c r="E16" s="319"/>
      <c r="F16" s="19"/>
    </row>
    <row r="17" spans="2:6" x14ac:dyDescent="0.25">
      <c r="B17" s="32"/>
      <c r="C17" s="374" t="s">
        <v>408</v>
      </c>
      <c r="D17" s="154">
        <v>8</v>
      </c>
      <c r="E17" s="360"/>
      <c r="F17" s="361"/>
    </row>
    <row r="18" spans="2:6" x14ac:dyDescent="0.25">
      <c r="B18" s="32"/>
      <c r="C18" s="193" t="s">
        <v>409</v>
      </c>
      <c r="D18" s="217"/>
      <c r="E18" s="319"/>
      <c r="F18" s="19"/>
    </row>
    <row r="19" spans="2:6" x14ac:dyDescent="0.25">
      <c r="B19" s="32"/>
      <c r="C19" s="375" t="s">
        <v>410</v>
      </c>
      <c r="D19" s="217">
        <v>1</v>
      </c>
      <c r="E19" s="319"/>
      <c r="F19" s="19"/>
    </row>
    <row r="20" spans="2:6" x14ac:dyDescent="0.25">
      <c r="B20" s="32"/>
      <c r="C20" s="375" t="s">
        <v>411</v>
      </c>
      <c r="D20" s="217">
        <v>1</v>
      </c>
      <c r="E20" s="319"/>
      <c r="F20" s="19"/>
    </row>
    <row r="21" spans="2:6" x14ac:dyDescent="0.25">
      <c r="B21" s="32"/>
      <c r="C21" s="375" t="s">
        <v>412</v>
      </c>
      <c r="D21" s="217">
        <v>2</v>
      </c>
      <c r="E21" s="319"/>
      <c r="F21" s="19"/>
    </row>
    <row r="22" spans="2:6" x14ac:dyDescent="0.25">
      <c r="B22" s="32"/>
      <c r="C22" s="193" t="s">
        <v>413</v>
      </c>
      <c r="D22" s="217">
        <v>1</v>
      </c>
      <c r="E22" s="319"/>
      <c r="F22" s="19"/>
    </row>
    <row r="23" spans="2:6" x14ac:dyDescent="0.25">
      <c r="B23" s="32"/>
      <c r="C23" s="193" t="s">
        <v>414</v>
      </c>
      <c r="D23" s="217">
        <v>1</v>
      </c>
      <c r="E23" s="319"/>
      <c r="F23" s="19"/>
    </row>
    <row r="24" spans="2:6" x14ac:dyDescent="0.25">
      <c r="B24" s="32"/>
      <c r="C24" s="193" t="s">
        <v>415</v>
      </c>
      <c r="D24" s="217"/>
      <c r="E24" s="319"/>
      <c r="F24" s="19"/>
    </row>
    <row r="25" spans="2:6" x14ac:dyDescent="0.25">
      <c r="B25" s="32"/>
      <c r="C25" s="193" t="s">
        <v>416</v>
      </c>
      <c r="D25" s="217">
        <v>2</v>
      </c>
      <c r="E25" s="319"/>
      <c r="F25" s="19"/>
    </row>
    <row r="26" spans="2:6" x14ac:dyDescent="0.25">
      <c r="B26" s="32"/>
      <c r="C26" s="359" t="s">
        <v>417</v>
      </c>
      <c r="D26" s="362">
        <v>1</v>
      </c>
      <c r="E26" s="363"/>
      <c r="F26" s="364"/>
    </row>
    <row r="27" spans="2:6" x14ac:dyDescent="0.25">
      <c r="B27" s="32"/>
      <c r="C27" s="180"/>
      <c r="D27" s="217"/>
      <c r="E27" s="319"/>
      <c r="F27" s="19"/>
    </row>
    <row r="28" spans="2:6" x14ac:dyDescent="0.25">
      <c r="B28" s="348" t="s">
        <v>391</v>
      </c>
      <c r="C28" s="358" t="s">
        <v>418</v>
      </c>
      <c r="D28" s="366" t="s">
        <v>193</v>
      </c>
      <c r="E28" s="367"/>
      <c r="F28" s="361"/>
    </row>
    <row r="29" spans="2:6" x14ac:dyDescent="0.25">
      <c r="B29" s="32"/>
      <c r="C29" s="193" t="s">
        <v>419</v>
      </c>
      <c r="D29" s="217"/>
      <c r="E29" s="319"/>
      <c r="F29" s="19"/>
    </row>
    <row r="30" spans="2:6" x14ac:dyDescent="0.25">
      <c r="B30" s="32"/>
      <c r="C30" s="193" t="s">
        <v>420</v>
      </c>
      <c r="D30" s="217"/>
      <c r="E30" s="319"/>
      <c r="F30" s="19"/>
    </row>
    <row r="31" spans="2:6" x14ac:dyDescent="0.25">
      <c r="B31" s="32"/>
      <c r="C31" s="193" t="s">
        <v>421</v>
      </c>
      <c r="D31" s="217"/>
      <c r="E31" s="191"/>
      <c r="F31" s="19"/>
    </row>
    <row r="32" spans="2:6" x14ac:dyDescent="0.25">
      <c r="B32" s="32"/>
      <c r="C32" s="193" t="s">
        <v>422</v>
      </c>
      <c r="D32" s="217"/>
      <c r="E32" s="191"/>
      <c r="F32" s="19"/>
    </row>
    <row r="33" spans="2:6" x14ac:dyDescent="0.25">
      <c r="B33" s="32"/>
      <c r="C33" s="193" t="s">
        <v>423</v>
      </c>
      <c r="D33" s="217"/>
      <c r="E33" s="191"/>
      <c r="F33" s="19"/>
    </row>
    <row r="34" spans="2:6" x14ac:dyDescent="0.25">
      <c r="B34" s="32"/>
      <c r="C34" s="193" t="s">
        <v>424</v>
      </c>
      <c r="D34" s="217"/>
      <c r="E34" s="191"/>
      <c r="F34" s="19"/>
    </row>
    <row r="35" spans="2:6" x14ac:dyDescent="0.25">
      <c r="B35" s="32"/>
      <c r="C35" s="193" t="s">
        <v>425</v>
      </c>
      <c r="D35" s="217"/>
      <c r="E35" s="191"/>
      <c r="F35" s="19"/>
    </row>
    <row r="36" spans="2:6" x14ac:dyDescent="0.25">
      <c r="B36" s="32"/>
      <c r="C36" s="193" t="s">
        <v>426</v>
      </c>
      <c r="D36" s="217"/>
      <c r="E36" s="191"/>
      <c r="F36" s="19"/>
    </row>
    <row r="37" spans="2:6" x14ac:dyDescent="0.25">
      <c r="B37" s="32"/>
      <c r="C37" s="193" t="s">
        <v>427</v>
      </c>
      <c r="D37" s="217"/>
      <c r="E37" s="191"/>
      <c r="F37" s="19"/>
    </row>
    <row r="38" spans="2:6" x14ac:dyDescent="0.25">
      <c r="B38" s="32"/>
      <c r="C38" s="359" t="s">
        <v>428</v>
      </c>
      <c r="D38" s="362"/>
      <c r="E38" s="365"/>
      <c r="F38" s="364"/>
    </row>
    <row r="39" spans="2:6" ht="15.75" thickBot="1" x14ac:dyDescent="0.3">
      <c r="B39" s="32"/>
      <c r="C39" s="180"/>
      <c r="D39" s="217"/>
      <c r="E39" s="191"/>
      <c r="F39" s="19"/>
    </row>
    <row r="40" spans="2:6" ht="15.75" thickTop="1" x14ac:dyDescent="0.25">
      <c r="B40" s="1"/>
      <c r="C40" s="2"/>
      <c r="D40" s="329"/>
      <c r="E40" s="351"/>
      <c r="F40" s="352"/>
    </row>
    <row r="41" spans="2:6" x14ac:dyDescent="0.25">
      <c r="B41" s="701" t="s">
        <v>40</v>
      </c>
      <c r="C41" s="662"/>
      <c r="D41" s="702"/>
      <c r="E41" s="193"/>
      <c r="F41" s="326"/>
    </row>
    <row r="42" spans="2:6" ht="15.75" thickBot="1" x14ac:dyDescent="0.3">
      <c r="B42" s="32"/>
      <c r="C42" s="18"/>
      <c r="D42" s="180"/>
      <c r="E42" s="193"/>
      <c r="F42" s="194"/>
    </row>
    <row r="43" spans="2:6" ht="15.75" thickTop="1" x14ac:dyDescent="0.25">
      <c r="B43" s="1"/>
      <c r="C43" s="2"/>
      <c r="D43" s="2"/>
      <c r="E43" s="2"/>
      <c r="F43" s="182"/>
    </row>
    <row r="44" spans="2:6" x14ac:dyDescent="0.25">
      <c r="B44" s="32"/>
      <c r="C44" s="18"/>
      <c r="D44" s="18"/>
      <c r="E44" s="18"/>
      <c r="F44" s="183"/>
    </row>
    <row r="45" spans="2:6" x14ac:dyDescent="0.25">
      <c r="B45" s="354"/>
      <c r="C45" s="353"/>
      <c r="D45" s="353"/>
      <c r="E45" s="353"/>
      <c r="F45" s="355"/>
    </row>
    <row r="46" spans="2:6" x14ac:dyDescent="0.25">
      <c r="B46" s="16"/>
      <c r="C46" s="340" t="s">
        <v>36</v>
      </c>
      <c r="D46" s="341" t="s">
        <v>37</v>
      </c>
      <c r="E46" s="25"/>
      <c r="F46" s="356"/>
    </row>
    <row r="47" spans="2:6" ht="15.75" thickBot="1" x14ac:dyDescent="0.3">
      <c r="B47" s="3"/>
      <c r="C47" s="357"/>
      <c r="D47" s="4"/>
      <c r="E47" s="4"/>
      <c r="F47" s="6"/>
    </row>
    <row r="48" spans="2:6" ht="15.75" thickTop="1" x14ac:dyDescent="0.25">
      <c r="B48" s="27"/>
      <c r="C48" s="18"/>
      <c r="D48" s="18"/>
      <c r="E48" s="18"/>
      <c r="F48" s="18"/>
    </row>
  </sheetData>
  <mergeCells count="10">
    <mergeCell ref="B12:C12"/>
    <mergeCell ref="B41:D41"/>
    <mergeCell ref="E3:F3"/>
    <mergeCell ref="B6:F6"/>
    <mergeCell ref="B7:F7"/>
    <mergeCell ref="D9:F9"/>
    <mergeCell ref="D10:D11"/>
    <mergeCell ref="E10:E11"/>
    <mergeCell ref="F10:F11"/>
    <mergeCell ref="B4:F4"/>
  </mergeCells>
  <pageMargins left="0.7" right="0.7" top="0.75" bottom="0.75" header="0.3" footer="0.3"/>
  <pageSetup paperSize="9" scale="66" orientation="landscape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5" sqref="B5"/>
    </sheetView>
  </sheetViews>
  <sheetFormatPr baseColWidth="10" defaultRowHeight="15" x14ac:dyDescent="0.25"/>
  <cols>
    <col min="2" max="2" width="5.42578125" customWidth="1"/>
    <col min="3" max="3" width="40.42578125" customWidth="1"/>
    <col min="4" max="4" width="18.42578125" customWidth="1"/>
    <col min="5" max="5" width="18.7109375" customWidth="1"/>
  </cols>
  <sheetData>
    <row r="1" spans="1:6" ht="15.75" thickBot="1" x14ac:dyDescent="0.3">
      <c r="A1" s="27"/>
      <c r="B1" s="27"/>
      <c r="C1" s="27"/>
      <c r="D1" s="27"/>
      <c r="E1" s="27"/>
      <c r="F1" s="27"/>
    </row>
    <row r="2" spans="1:6" ht="15.75" thickTop="1" x14ac:dyDescent="0.25">
      <c r="A2" s="27"/>
      <c r="B2" s="181"/>
      <c r="C2" s="2"/>
      <c r="D2" s="2"/>
      <c r="E2" s="182"/>
      <c r="F2" s="27"/>
    </row>
    <row r="3" spans="1:6" ht="15.75" thickBot="1" x14ac:dyDescent="0.3">
      <c r="A3" s="27"/>
      <c r="B3" s="22"/>
      <c r="C3" s="5"/>
      <c r="D3" s="718" t="s">
        <v>498</v>
      </c>
      <c r="E3" s="719"/>
      <c r="F3" s="27"/>
    </row>
    <row r="4" spans="1:6" ht="84" customHeight="1" thickTop="1" x14ac:dyDescent="0.25">
      <c r="A4" s="27"/>
      <c r="B4" s="733" t="s">
        <v>545</v>
      </c>
      <c r="C4" s="614"/>
      <c r="D4" s="614"/>
      <c r="E4" s="615"/>
      <c r="F4" s="27"/>
    </row>
    <row r="5" spans="1:6" ht="13.5" customHeight="1" thickBot="1" x14ac:dyDescent="0.3">
      <c r="A5" s="27"/>
      <c r="B5" s="511"/>
      <c r="C5" s="512"/>
      <c r="D5" s="512"/>
      <c r="E5" s="513"/>
      <c r="F5" s="27"/>
    </row>
    <row r="6" spans="1:6" ht="17.25" thickTop="1" thickBot="1" x14ac:dyDescent="0.3">
      <c r="A6" s="27"/>
      <c r="B6" s="720" t="s">
        <v>10</v>
      </c>
      <c r="C6" s="721"/>
      <c r="D6" s="721"/>
      <c r="E6" s="722"/>
      <c r="F6" s="27"/>
    </row>
    <row r="7" spans="1:6" ht="17.25" thickTop="1" thickBot="1" x14ac:dyDescent="0.3">
      <c r="A7" s="27"/>
      <c r="B7" s="720" t="s">
        <v>429</v>
      </c>
      <c r="C7" s="721"/>
      <c r="D7" s="721"/>
      <c r="E7" s="722"/>
      <c r="F7" s="27"/>
    </row>
    <row r="8" spans="1:6" ht="16.5" thickTop="1" thickBot="1" x14ac:dyDescent="0.3">
      <c r="A8" s="27"/>
      <c r="B8" s="110"/>
      <c r="C8" s="110"/>
      <c r="D8" s="110"/>
      <c r="E8" s="110"/>
      <c r="F8" s="27"/>
    </row>
    <row r="9" spans="1:6" ht="15.75" thickTop="1" x14ac:dyDescent="0.25">
      <c r="A9" s="27"/>
      <c r="B9" s="1"/>
      <c r="C9" s="329"/>
      <c r="D9" s="709" t="s">
        <v>430</v>
      </c>
      <c r="E9" s="711"/>
      <c r="F9" s="27"/>
    </row>
    <row r="10" spans="1:6" x14ac:dyDescent="0.25">
      <c r="A10" s="27"/>
      <c r="B10" s="32"/>
      <c r="C10" s="180"/>
      <c r="D10" s="712" t="s">
        <v>384</v>
      </c>
      <c r="E10" s="713" t="s">
        <v>431</v>
      </c>
      <c r="F10" s="27"/>
    </row>
    <row r="11" spans="1:6" ht="15.75" thickBot="1" x14ac:dyDescent="0.3">
      <c r="A11" s="27"/>
      <c r="B11" s="32"/>
      <c r="C11" s="180"/>
      <c r="D11" s="728"/>
      <c r="E11" s="714"/>
      <c r="F11" s="27"/>
    </row>
    <row r="12" spans="1:6" ht="15.75" thickTop="1" x14ac:dyDescent="0.25">
      <c r="A12" s="27"/>
      <c r="B12" s="701" t="s">
        <v>429</v>
      </c>
      <c r="C12" s="702"/>
      <c r="D12" s="193"/>
      <c r="E12" s="194"/>
      <c r="F12" s="27"/>
    </row>
    <row r="13" spans="1:6" x14ac:dyDescent="0.25">
      <c r="A13" s="27"/>
      <c r="B13" s="32"/>
      <c r="C13" s="180"/>
      <c r="D13" s="193"/>
      <c r="E13" s="194"/>
      <c r="F13" s="27"/>
    </row>
    <row r="14" spans="1:6" x14ac:dyDescent="0.25">
      <c r="A14" s="27"/>
      <c r="B14" s="459" t="s">
        <v>387</v>
      </c>
      <c r="C14" s="732" t="s">
        <v>432</v>
      </c>
      <c r="D14" s="193"/>
      <c r="E14" s="194"/>
      <c r="F14" s="27"/>
    </row>
    <row r="15" spans="1:6" x14ac:dyDescent="0.25">
      <c r="A15" s="27"/>
      <c r="B15" s="32"/>
      <c r="C15" s="732"/>
      <c r="D15" s="319"/>
      <c r="E15" s="320"/>
      <c r="F15" s="27"/>
    </row>
    <row r="16" spans="1:6" x14ac:dyDescent="0.25">
      <c r="A16" s="27"/>
      <c r="B16" s="32"/>
      <c r="C16" s="732"/>
      <c r="D16" s="319"/>
      <c r="E16" s="320"/>
      <c r="F16" s="27"/>
    </row>
    <row r="17" spans="1:6" x14ac:dyDescent="0.25">
      <c r="A17" s="27"/>
      <c r="B17" s="32"/>
      <c r="C17" s="180"/>
      <c r="D17" s="319"/>
      <c r="E17" s="320"/>
      <c r="F17" s="27"/>
    </row>
    <row r="18" spans="1:6" ht="15.75" thickBot="1" x14ac:dyDescent="0.3">
      <c r="A18" s="27"/>
      <c r="B18" s="3"/>
      <c r="C18" s="204"/>
      <c r="D18" s="338"/>
      <c r="E18" s="339"/>
      <c r="F18" s="27"/>
    </row>
    <row r="19" spans="1:6" ht="15.75" thickTop="1" x14ac:dyDescent="0.25">
      <c r="A19" s="27"/>
      <c r="B19" s="32"/>
      <c r="C19" s="18"/>
      <c r="D19" s="193"/>
      <c r="E19" s="194"/>
      <c r="F19" s="27"/>
    </row>
    <row r="20" spans="1:6" x14ac:dyDescent="0.25">
      <c r="A20" s="27"/>
      <c r="B20" s="701" t="s">
        <v>40</v>
      </c>
      <c r="C20" s="662"/>
      <c r="D20" s="193"/>
      <c r="E20" s="326"/>
      <c r="F20" s="27"/>
    </row>
    <row r="21" spans="1:6" ht="15.75" thickBot="1" x14ac:dyDescent="0.3">
      <c r="A21" s="27"/>
      <c r="B21" s="32"/>
      <c r="C21" s="18"/>
      <c r="D21" s="193"/>
      <c r="E21" s="194"/>
      <c r="F21" s="27"/>
    </row>
    <row r="22" spans="1:6" ht="15.75" thickTop="1" x14ac:dyDescent="0.25">
      <c r="A22" s="27"/>
      <c r="B22" s="1"/>
      <c r="C22" s="2"/>
      <c r="D22" s="2"/>
      <c r="E22" s="182"/>
      <c r="F22" s="27"/>
    </row>
    <row r="23" spans="1:6" x14ac:dyDescent="0.25">
      <c r="A23" s="27"/>
      <c r="B23" s="32"/>
      <c r="C23" s="18"/>
      <c r="D23" s="18"/>
      <c r="E23" s="183"/>
      <c r="F23" s="27"/>
    </row>
    <row r="24" spans="1:6" x14ac:dyDescent="0.25">
      <c r="A24" s="27"/>
      <c r="B24" s="32"/>
      <c r="C24" s="18"/>
      <c r="D24" s="18"/>
      <c r="E24" s="183"/>
      <c r="F24" s="27"/>
    </row>
    <row r="25" spans="1:6" x14ac:dyDescent="0.25">
      <c r="A25" s="27"/>
      <c r="B25" s="328"/>
      <c r="C25" s="340" t="s">
        <v>36</v>
      </c>
      <c r="D25" s="368" t="s">
        <v>433</v>
      </c>
      <c r="E25" s="382"/>
      <c r="F25" s="27"/>
    </row>
    <row r="26" spans="1:6" ht="15.75" thickBot="1" x14ac:dyDescent="0.3">
      <c r="A26" s="27"/>
      <c r="B26" s="3"/>
      <c r="C26" s="4"/>
      <c r="D26" s="4"/>
      <c r="E26" s="6"/>
      <c r="F26" s="27"/>
    </row>
    <row r="27" spans="1:6" ht="15.75" thickTop="1" x14ac:dyDescent="0.25">
      <c r="A27" s="27"/>
      <c r="B27" s="27"/>
      <c r="C27" s="27"/>
      <c r="D27" s="27"/>
      <c r="E27" s="27"/>
      <c r="F27" s="27"/>
    </row>
  </sheetData>
  <mergeCells count="10">
    <mergeCell ref="B12:C12"/>
    <mergeCell ref="C14:C16"/>
    <mergeCell ref="B20:C20"/>
    <mergeCell ref="D3:E3"/>
    <mergeCell ref="B6:E6"/>
    <mergeCell ref="B7:E7"/>
    <mergeCell ref="D9:E9"/>
    <mergeCell ref="D10:D11"/>
    <mergeCell ref="E10:E11"/>
    <mergeCell ref="B4:E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view="pageLayout" topLeftCell="A2" zoomScaleNormal="100" workbookViewId="0">
      <selection activeCell="B4" sqref="B4:I4"/>
    </sheetView>
  </sheetViews>
  <sheetFormatPr baseColWidth="10" defaultRowHeight="15" x14ac:dyDescent="0.25"/>
  <cols>
    <col min="1" max="1" width="4.28515625" customWidth="1"/>
    <col min="2" max="2" width="48.85546875" customWidth="1"/>
    <col min="3" max="9" width="13.5703125" bestFit="1" customWidth="1"/>
    <col min="10" max="10" width="23.28515625" customWidth="1"/>
    <col min="11" max="11" width="3.7109375" customWidth="1"/>
  </cols>
  <sheetData>
    <row r="2" spans="1:12" ht="15.75" thickBot="1" x14ac:dyDescent="0.3"/>
    <row r="3" spans="1:12" ht="15.75" thickTop="1" x14ac:dyDescent="0.25">
      <c r="A3" s="476"/>
      <c r="B3" s="477"/>
      <c r="C3" s="477"/>
      <c r="D3" s="477"/>
      <c r="E3" s="477"/>
      <c r="F3" s="477"/>
      <c r="G3" s="477"/>
      <c r="H3" s="477"/>
      <c r="I3" s="477"/>
      <c r="J3" s="477"/>
      <c r="K3" s="478"/>
    </row>
    <row r="4" spans="1:12" ht="69" customHeight="1" x14ac:dyDescent="0.25">
      <c r="A4" s="479"/>
      <c r="B4" s="734" t="s">
        <v>546</v>
      </c>
      <c r="C4" s="734"/>
      <c r="D4" s="734"/>
      <c r="E4" s="734"/>
      <c r="F4" s="734"/>
      <c r="G4" s="734"/>
      <c r="H4" s="734"/>
      <c r="I4" s="734"/>
      <c r="J4" s="507" t="s">
        <v>514</v>
      </c>
      <c r="K4" s="480"/>
      <c r="L4" s="454"/>
    </row>
    <row r="5" spans="1:12" ht="15.75" x14ac:dyDescent="0.25">
      <c r="A5" s="479"/>
      <c r="B5" s="485" t="s">
        <v>503</v>
      </c>
      <c r="C5" s="486"/>
      <c r="D5" s="486"/>
      <c r="E5" s="486"/>
      <c r="F5" s="486"/>
      <c r="G5" s="486"/>
      <c r="H5" s="486"/>
      <c r="I5" s="486"/>
      <c r="J5" s="486"/>
      <c r="K5" s="481"/>
    </row>
    <row r="6" spans="1:12" ht="15.75" thickBot="1" x14ac:dyDescent="0.3">
      <c r="A6" s="479"/>
      <c r="B6" s="486"/>
      <c r="C6" s="486"/>
      <c r="D6" s="486"/>
      <c r="E6" s="486"/>
      <c r="F6" s="486"/>
      <c r="G6" s="486"/>
      <c r="H6" s="486"/>
      <c r="I6" s="486"/>
      <c r="J6" s="486"/>
      <c r="K6" s="481"/>
    </row>
    <row r="7" spans="1:12" ht="15.75" thickBot="1" x14ac:dyDescent="0.3">
      <c r="A7" s="479"/>
      <c r="B7" s="487" t="s">
        <v>135</v>
      </c>
      <c r="C7" s="488" t="s">
        <v>504</v>
      </c>
      <c r="D7" s="488" t="s">
        <v>505</v>
      </c>
      <c r="E7" s="488" t="s">
        <v>506</v>
      </c>
      <c r="F7" s="488" t="s">
        <v>507</v>
      </c>
      <c r="G7" s="488" t="s">
        <v>508</v>
      </c>
      <c r="H7" s="488" t="s">
        <v>509</v>
      </c>
      <c r="I7" s="488" t="s">
        <v>510</v>
      </c>
      <c r="J7" s="489" t="s">
        <v>511</v>
      </c>
      <c r="K7" s="481"/>
    </row>
    <row r="8" spans="1:12" x14ac:dyDescent="0.25">
      <c r="A8" s="479"/>
      <c r="B8" s="490" t="s">
        <v>4</v>
      </c>
      <c r="C8" s="491"/>
      <c r="D8" s="491"/>
      <c r="E8" s="491"/>
      <c r="F8" s="491"/>
      <c r="G8" s="491"/>
      <c r="H8" s="491"/>
      <c r="I8" s="491"/>
      <c r="J8" s="492"/>
      <c r="K8" s="481"/>
    </row>
    <row r="9" spans="1:12" x14ac:dyDescent="0.25">
      <c r="A9" s="479"/>
      <c r="B9" s="493" t="s">
        <v>478</v>
      </c>
      <c r="C9" s="494"/>
      <c r="D9" s="494"/>
      <c r="E9" s="494"/>
      <c r="F9" s="494"/>
      <c r="G9" s="494"/>
      <c r="H9" s="494"/>
      <c r="I9" s="494"/>
      <c r="J9" s="495"/>
      <c r="K9" s="481"/>
    </row>
    <row r="10" spans="1:12" x14ac:dyDescent="0.25">
      <c r="A10" s="479"/>
      <c r="B10" s="493" t="s">
        <v>479</v>
      </c>
      <c r="C10" s="494"/>
      <c r="D10" s="494"/>
      <c r="E10" s="494"/>
      <c r="F10" s="494"/>
      <c r="G10" s="494"/>
      <c r="H10" s="494"/>
      <c r="I10" s="494"/>
      <c r="J10" s="495"/>
      <c r="K10" s="481"/>
    </row>
    <row r="11" spans="1:12" x14ac:dyDescent="0.25">
      <c r="A11" s="479"/>
      <c r="B11" s="493" t="s">
        <v>480</v>
      </c>
      <c r="C11" s="494"/>
      <c r="D11" s="494"/>
      <c r="E11" s="494"/>
      <c r="F11" s="494"/>
      <c r="G11" s="494"/>
      <c r="H11" s="494"/>
      <c r="I11" s="494"/>
      <c r="J11" s="495"/>
      <c r="K11" s="481"/>
    </row>
    <row r="12" spans="1:12" x14ac:dyDescent="0.25">
      <c r="A12" s="479"/>
      <c r="B12" s="496" t="s">
        <v>10</v>
      </c>
      <c r="C12" s="497"/>
      <c r="D12" s="497"/>
      <c r="E12" s="497"/>
      <c r="F12" s="497"/>
      <c r="G12" s="497"/>
      <c r="H12" s="497"/>
      <c r="I12" s="497"/>
      <c r="J12" s="498"/>
      <c r="K12" s="481"/>
    </row>
    <row r="13" spans="1:12" x14ac:dyDescent="0.25">
      <c r="A13" s="479"/>
      <c r="B13" s="493" t="s">
        <v>481</v>
      </c>
      <c r="C13" s="494"/>
      <c r="D13" s="494"/>
      <c r="E13" s="494"/>
      <c r="F13" s="494"/>
      <c r="G13" s="494"/>
      <c r="H13" s="494"/>
      <c r="I13" s="494"/>
      <c r="J13" s="495"/>
      <c r="K13" s="481"/>
    </row>
    <row r="14" spans="1:12" x14ac:dyDescent="0.25">
      <c r="A14" s="479"/>
      <c r="B14" s="499" t="s">
        <v>482</v>
      </c>
      <c r="C14" s="494"/>
      <c r="D14" s="494"/>
      <c r="E14" s="494"/>
      <c r="F14" s="494"/>
      <c r="G14" s="494"/>
      <c r="H14" s="494"/>
      <c r="I14" s="494"/>
      <c r="J14" s="495"/>
      <c r="K14" s="481"/>
    </row>
    <row r="15" spans="1:12" x14ac:dyDescent="0.25">
      <c r="A15" s="479"/>
      <c r="B15" s="499" t="s">
        <v>483</v>
      </c>
      <c r="C15" s="494"/>
      <c r="D15" s="494"/>
      <c r="E15" s="494"/>
      <c r="F15" s="494"/>
      <c r="G15" s="494"/>
      <c r="H15" s="494"/>
      <c r="I15" s="494"/>
      <c r="J15" s="495"/>
      <c r="K15" s="481"/>
    </row>
    <row r="16" spans="1:12" x14ac:dyDescent="0.25">
      <c r="A16" s="479"/>
      <c r="B16" s="499" t="s">
        <v>484</v>
      </c>
      <c r="C16" s="494"/>
      <c r="D16" s="494"/>
      <c r="E16" s="494"/>
      <c r="F16" s="494"/>
      <c r="G16" s="494"/>
      <c r="H16" s="494"/>
      <c r="I16" s="494"/>
      <c r="J16" s="495"/>
      <c r="K16" s="481"/>
    </row>
    <row r="17" spans="1:11" x14ac:dyDescent="0.25">
      <c r="A17" s="479"/>
      <c r="B17" s="508" t="s">
        <v>485</v>
      </c>
      <c r="C17" s="494"/>
      <c r="D17" s="494"/>
      <c r="E17" s="494"/>
      <c r="F17" s="494"/>
      <c r="G17" s="494"/>
      <c r="H17" s="494"/>
      <c r="I17" s="494"/>
      <c r="J17" s="495"/>
      <c r="K17" s="481"/>
    </row>
    <row r="18" spans="1:11" x14ac:dyDescent="0.25">
      <c r="A18" s="479"/>
      <c r="B18" s="500"/>
      <c r="C18" s="497"/>
      <c r="D18" s="497"/>
      <c r="E18" s="497"/>
      <c r="F18" s="497"/>
      <c r="G18" s="497"/>
      <c r="H18" s="497"/>
      <c r="I18" s="497"/>
      <c r="J18" s="498"/>
      <c r="K18" s="481"/>
    </row>
    <row r="19" spans="1:11" x14ac:dyDescent="0.25">
      <c r="A19" s="479"/>
      <c r="B19" s="501" t="s">
        <v>18</v>
      </c>
      <c r="C19" s="497"/>
      <c r="D19" s="497"/>
      <c r="E19" s="497"/>
      <c r="F19" s="497"/>
      <c r="G19" s="497"/>
      <c r="H19" s="497"/>
      <c r="I19" s="497"/>
      <c r="J19" s="498"/>
      <c r="K19" s="481"/>
    </row>
    <row r="20" spans="1:11" x14ac:dyDescent="0.25">
      <c r="A20" s="479"/>
      <c r="B20" s="499" t="s">
        <v>486</v>
      </c>
      <c r="C20" s="494"/>
      <c r="D20" s="494"/>
      <c r="E20" s="494"/>
      <c r="F20" s="494"/>
      <c r="G20" s="494"/>
      <c r="H20" s="494"/>
      <c r="I20" s="494"/>
      <c r="J20" s="495"/>
      <c r="K20" s="481"/>
    </row>
    <row r="21" spans="1:11" x14ac:dyDescent="0.25">
      <c r="A21" s="479"/>
      <c r="B21" s="499" t="s">
        <v>487</v>
      </c>
      <c r="C21" s="494"/>
      <c r="D21" s="494"/>
      <c r="E21" s="494"/>
      <c r="F21" s="494"/>
      <c r="G21" s="494"/>
      <c r="H21" s="494"/>
      <c r="I21" s="494"/>
      <c r="J21" s="495"/>
      <c r="K21" s="481"/>
    </row>
    <row r="22" spans="1:11" x14ac:dyDescent="0.25">
      <c r="A22" s="479"/>
      <c r="B22" s="502" t="s">
        <v>24</v>
      </c>
      <c r="C22" s="494"/>
      <c r="D22" s="494"/>
      <c r="E22" s="494"/>
      <c r="F22" s="494"/>
      <c r="G22" s="494"/>
      <c r="H22" s="494"/>
      <c r="I22" s="494"/>
      <c r="J22" s="495"/>
      <c r="K22" s="481"/>
    </row>
    <row r="23" spans="1:11" x14ac:dyDescent="0.25">
      <c r="A23" s="479"/>
      <c r="B23" s="503" t="s">
        <v>30</v>
      </c>
      <c r="C23" s="494"/>
      <c r="D23" s="494"/>
      <c r="E23" s="494"/>
      <c r="F23" s="494"/>
      <c r="G23" s="494"/>
      <c r="H23" s="494"/>
      <c r="I23" s="494"/>
      <c r="J23" s="495"/>
      <c r="K23" s="481"/>
    </row>
    <row r="24" spans="1:11" ht="15.75" thickBot="1" x14ac:dyDescent="0.3">
      <c r="A24" s="479"/>
      <c r="B24" s="504" t="s">
        <v>512</v>
      </c>
      <c r="C24" s="505">
        <f>+resumen!$F$54/7</f>
        <v>1625323.2571428572</v>
      </c>
      <c r="D24" s="505">
        <f>+resumen!$F$54/7</f>
        <v>1625323.2571428572</v>
      </c>
      <c r="E24" s="505">
        <f>+resumen!$F$54/7</f>
        <v>1625323.2571428572</v>
      </c>
      <c r="F24" s="505">
        <f>+resumen!$F$54/7</f>
        <v>1625323.2571428572</v>
      </c>
      <c r="G24" s="505">
        <f>+resumen!$F$54/7</f>
        <v>1625323.2571428572</v>
      </c>
      <c r="H24" s="505">
        <f>+resumen!$F$54/7</f>
        <v>1625323.2571428572</v>
      </c>
      <c r="I24" s="505">
        <f>+resumen!$F$54/7</f>
        <v>1625323.2571428572</v>
      </c>
      <c r="J24" s="506">
        <f>SUM(C24:I24)</f>
        <v>11377262.799999999</v>
      </c>
      <c r="K24" s="481"/>
    </row>
    <row r="25" spans="1:11" ht="15.75" thickBot="1" x14ac:dyDescent="0.3">
      <c r="A25" s="479"/>
      <c r="B25" s="484" t="s">
        <v>513</v>
      </c>
      <c r="C25" s="474"/>
      <c r="D25" s="474"/>
      <c r="E25" s="474"/>
      <c r="F25" s="474"/>
      <c r="G25" s="474"/>
      <c r="H25" s="474"/>
      <c r="I25" s="474"/>
      <c r="J25" s="475"/>
      <c r="K25" s="481"/>
    </row>
    <row r="26" spans="1:11" ht="15.75" thickBot="1" x14ac:dyDescent="0.3">
      <c r="A26" s="482"/>
      <c r="B26" s="448"/>
      <c r="C26" s="448"/>
      <c r="D26" s="448"/>
      <c r="E26" s="448"/>
      <c r="F26" s="448"/>
      <c r="G26" s="448"/>
      <c r="H26" s="448"/>
      <c r="I26" s="448"/>
      <c r="J26" s="448"/>
      <c r="K26" s="483"/>
    </row>
    <row r="27" spans="1:11" ht="15.75" thickTop="1" x14ac:dyDescent="0.25"/>
  </sheetData>
  <mergeCells count="1">
    <mergeCell ref="B4:I4"/>
  </mergeCells>
  <pageMargins left="0.7" right="0.7" top="0.75" bottom="0.75" header="0.3" footer="0.3"/>
  <pageSetup paperSize="9" scale="74" orientation="landscape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54"/>
  <sheetViews>
    <sheetView workbookViewId="0">
      <selection activeCell="B2" sqref="B2"/>
    </sheetView>
  </sheetViews>
  <sheetFormatPr baseColWidth="10" defaultRowHeight="15" x14ac:dyDescent="0.25"/>
  <cols>
    <col min="2" max="2" width="31.5703125" customWidth="1"/>
    <col min="3" max="3" width="13" customWidth="1"/>
    <col min="4" max="4" width="16.42578125" customWidth="1"/>
    <col min="5" max="5" width="18.140625" customWidth="1"/>
    <col min="6" max="6" width="22.140625" customWidth="1"/>
    <col min="7" max="7" width="24.28515625" customWidth="1"/>
    <col min="8" max="8" width="10.85546875" customWidth="1"/>
  </cols>
  <sheetData>
    <row r="3" spans="2:8" x14ac:dyDescent="0.25">
      <c r="B3" s="515"/>
      <c r="C3" s="516"/>
      <c r="D3" s="516"/>
      <c r="E3" s="516"/>
      <c r="F3" s="516"/>
      <c r="G3" s="516"/>
      <c r="H3" s="516"/>
    </row>
    <row r="4" spans="2:8" ht="19.5" x14ac:dyDescent="0.35">
      <c r="B4" s="221"/>
      <c r="C4" s="221"/>
      <c r="D4" s="221"/>
      <c r="E4" s="221"/>
      <c r="F4" s="221"/>
      <c r="G4" s="221"/>
      <c r="H4" s="517" t="s">
        <v>544</v>
      </c>
    </row>
    <row r="5" spans="2:8" ht="16.5" thickBot="1" x14ac:dyDescent="0.3">
      <c r="B5" s="518"/>
      <c r="C5" s="518"/>
      <c r="D5" s="221"/>
      <c r="E5" s="221"/>
      <c r="F5" s="221"/>
      <c r="G5" s="221"/>
      <c r="H5" s="221"/>
    </row>
    <row r="6" spans="2:8" ht="16.5" thickTop="1" x14ac:dyDescent="0.25">
      <c r="B6" s="735" t="s">
        <v>515</v>
      </c>
      <c r="C6" s="736"/>
      <c r="D6" s="736"/>
      <c r="E6" s="736"/>
      <c r="F6" s="736"/>
      <c r="G6" s="736"/>
      <c r="H6" s="737"/>
    </row>
    <row r="7" spans="2:8" ht="48" customHeight="1" x14ac:dyDescent="0.25">
      <c r="B7" s="738" t="s">
        <v>546</v>
      </c>
      <c r="C7" s="739"/>
      <c r="D7" s="739"/>
      <c r="E7" s="739"/>
      <c r="F7" s="740"/>
      <c r="G7" s="521" t="s">
        <v>516</v>
      </c>
      <c r="H7" s="522"/>
    </row>
    <row r="8" spans="2:8" x14ac:dyDescent="0.25">
      <c r="B8" s="519" t="s">
        <v>517</v>
      </c>
      <c r="C8" s="520"/>
      <c r="D8" s="520"/>
      <c r="E8" s="520"/>
      <c r="F8" s="520"/>
      <c r="G8" s="521" t="s">
        <v>518</v>
      </c>
      <c r="H8" s="522"/>
    </row>
    <row r="9" spans="2:8" ht="15.75" thickBot="1" x14ac:dyDescent="0.3">
      <c r="B9" s="523" t="s">
        <v>519</v>
      </c>
      <c r="C9" s="524"/>
      <c r="D9" s="525"/>
      <c r="E9" s="525"/>
      <c r="F9" s="525"/>
      <c r="G9" s="524" t="s">
        <v>520</v>
      </c>
      <c r="H9" s="526"/>
    </row>
    <row r="10" spans="2:8" ht="16.5" thickTop="1" thickBot="1" x14ac:dyDescent="0.3">
      <c r="B10" s="108" t="s">
        <v>521</v>
      </c>
      <c r="C10" s="108"/>
      <c r="D10" s="27"/>
      <c r="E10" s="27"/>
      <c r="F10" s="27"/>
      <c r="G10" s="27"/>
      <c r="H10" s="27"/>
    </row>
    <row r="11" spans="2:8" ht="17.25" thickTop="1" thickBot="1" x14ac:dyDescent="0.3">
      <c r="B11" s="527" t="s">
        <v>522</v>
      </c>
      <c r="C11" s="528" t="s">
        <v>290</v>
      </c>
      <c r="D11" s="528" t="s">
        <v>523</v>
      </c>
      <c r="E11" s="529" t="s">
        <v>524</v>
      </c>
      <c r="F11" s="528" t="s">
        <v>525</v>
      </c>
      <c r="G11" s="528" t="s">
        <v>526</v>
      </c>
      <c r="H11" s="530" t="s">
        <v>527</v>
      </c>
    </row>
    <row r="12" spans="2:8" ht="15.75" thickTop="1" x14ac:dyDescent="0.25">
      <c r="B12" s="1"/>
      <c r="C12" s="351"/>
      <c r="D12" s="351"/>
      <c r="E12" s="2"/>
      <c r="F12" s="351"/>
      <c r="G12" s="351"/>
      <c r="H12" s="182"/>
    </row>
    <row r="13" spans="2:8" x14ac:dyDescent="0.25">
      <c r="B13" s="32"/>
      <c r="C13" s="193"/>
      <c r="D13" s="124"/>
      <c r="E13" s="531"/>
      <c r="F13" s="191"/>
      <c r="G13" s="193"/>
      <c r="H13" s="532"/>
    </row>
    <row r="14" spans="2:8" x14ac:dyDescent="0.25">
      <c r="B14" s="32"/>
      <c r="C14" s="193"/>
      <c r="D14" s="124"/>
      <c r="E14" s="18"/>
      <c r="F14" s="193"/>
      <c r="G14" s="193"/>
      <c r="H14" s="9"/>
    </row>
    <row r="15" spans="2:8" x14ac:dyDescent="0.25">
      <c r="B15" s="32"/>
      <c r="C15" s="193"/>
      <c r="D15" s="124"/>
      <c r="E15" s="531"/>
      <c r="F15" s="191"/>
      <c r="G15" s="191"/>
      <c r="H15" s="532"/>
    </row>
    <row r="16" spans="2:8" ht="15.75" thickBot="1" x14ac:dyDescent="0.3">
      <c r="B16" s="32"/>
      <c r="C16" s="193"/>
      <c r="D16" s="124"/>
      <c r="E16" s="531"/>
      <c r="F16" s="191"/>
      <c r="G16" s="191"/>
      <c r="H16" s="9"/>
    </row>
    <row r="17" spans="2:8" ht="16.5" thickTop="1" thickBot="1" x14ac:dyDescent="0.3">
      <c r="B17" s="533" t="s">
        <v>528</v>
      </c>
      <c r="C17" s="534"/>
      <c r="D17" s="535"/>
      <c r="E17" s="536"/>
      <c r="F17" s="537"/>
      <c r="G17" s="538"/>
      <c r="H17" s="539"/>
    </row>
    <row r="18" spans="2:8" ht="16.5" thickTop="1" thickBot="1" x14ac:dyDescent="0.3">
      <c r="B18" s="108" t="s">
        <v>529</v>
      </c>
      <c r="C18" s="108"/>
      <c r="D18" s="27"/>
      <c r="E18" s="27"/>
      <c r="F18" s="27"/>
      <c r="G18" s="27"/>
      <c r="H18" s="27"/>
    </row>
    <row r="19" spans="2:8" ht="17.25" thickTop="1" thickBot="1" x14ac:dyDescent="0.3">
      <c r="B19" s="527" t="s">
        <v>522</v>
      </c>
      <c r="C19" s="529"/>
      <c r="D19" s="528" t="s">
        <v>219</v>
      </c>
      <c r="E19" s="528" t="s">
        <v>290</v>
      </c>
      <c r="F19" s="529" t="s">
        <v>530</v>
      </c>
      <c r="G19" s="528" t="s">
        <v>531</v>
      </c>
      <c r="H19" s="530" t="s">
        <v>527</v>
      </c>
    </row>
    <row r="20" spans="2:8" ht="15.75" thickTop="1" x14ac:dyDescent="0.25">
      <c r="B20" s="1"/>
      <c r="C20" s="329"/>
      <c r="D20" s="351"/>
      <c r="E20" s="2"/>
      <c r="F20" s="2"/>
      <c r="G20" s="351"/>
      <c r="H20" s="182"/>
    </row>
    <row r="21" spans="2:8" x14ac:dyDescent="0.25">
      <c r="B21" s="32"/>
      <c r="C21" s="180"/>
      <c r="D21" s="319"/>
      <c r="E21" s="191"/>
      <c r="F21" s="191"/>
      <c r="G21" s="319"/>
      <c r="H21" s="532"/>
    </row>
    <row r="22" spans="2:8" x14ac:dyDescent="0.25">
      <c r="B22" s="17"/>
      <c r="C22" s="196"/>
      <c r="D22" s="193"/>
      <c r="E22" s="193"/>
      <c r="F22" s="193"/>
      <c r="G22" s="191"/>
      <c r="H22" s="9"/>
    </row>
    <row r="23" spans="2:8" x14ac:dyDescent="0.25">
      <c r="B23" s="32"/>
      <c r="C23" s="180"/>
      <c r="D23" s="133"/>
      <c r="E23" s="193"/>
      <c r="F23" s="193"/>
      <c r="G23" s="319"/>
      <c r="H23" s="532"/>
    </row>
    <row r="24" spans="2:8" ht="15.75" thickBot="1" x14ac:dyDescent="0.3">
      <c r="B24" s="32"/>
      <c r="C24" s="204"/>
      <c r="D24" s="426"/>
      <c r="E24" s="540"/>
      <c r="F24" s="540"/>
      <c r="G24" s="541"/>
      <c r="H24" s="542"/>
    </row>
    <row r="25" spans="2:8" ht="16.5" thickTop="1" thickBot="1" x14ac:dyDescent="0.3">
      <c r="B25" s="533" t="s">
        <v>528</v>
      </c>
      <c r="C25" s="465"/>
      <c r="D25" s="543"/>
      <c r="E25" s="543"/>
      <c r="F25" s="543"/>
      <c r="G25" s="544"/>
      <c r="H25" s="539"/>
    </row>
    <row r="26" spans="2:8" ht="16.5" thickTop="1" thickBot="1" x14ac:dyDescent="0.3">
      <c r="B26" s="108" t="s">
        <v>532</v>
      </c>
      <c r="C26" s="108"/>
      <c r="D26" s="27"/>
      <c r="E26" s="27"/>
      <c r="F26" s="27"/>
      <c r="G26" s="27"/>
      <c r="H26" s="27"/>
    </row>
    <row r="27" spans="2:8" ht="17.25" thickTop="1" thickBot="1" x14ac:dyDescent="0.3">
      <c r="B27" s="527" t="s">
        <v>522</v>
      </c>
      <c r="C27" s="528" t="s">
        <v>219</v>
      </c>
      <c r="D27" s="528" t="s">
        <v>290</v>
      </c>
      <c r="E27" s="528" t="s">
        <v>533</v>
      </c>
      <c r="F27" s="529" t="s">
        <v>534</v>
      </c>
      <c r="G27" s="528" t="s">
        <v>531</v>
      </c>
      <c r="H27" s="530" t="s">
        <v>527</v>
      </c>
    </row>
    <row r="28" spans="2:8" ht="15.75" thickTop="1" x14ac:dyDescent="0.25">
      <c r="B28" s="1"/>
      <c r="C28" s="545"/>
      <c r="D28" s="545"/>
      <c r="E28" s="545"/>
      <c r="F28" s="545"/>
      <c r="G28" s="545"/>
      <c r="H28" s="546"/>
    </row>
    <row r="29" spans="2:8" x14ac:dyDescent="0.25">
      <c r="B29" s="123"/>
      <c r="C29" s="547"/>
      <c r="D29" s="541"/>
      <c r="E29" s="540"/>
      <c r="F29" s="540"/>
      <c r="G29" s="541"/>
      <c r="H29" s="548"/>
    </row>
    <row r="30" spans="2:8" x14ac:dyDescent="0.25">
      <c r="B30" s="32"/>
      <c r="C30" s="540"/>
      <c r="D30" s="540"/>
      <c r="E30" s="540"/>
      <c r="F30" s="540"/>
      <c r="G30" s="540"/>
      <c r="H30" s="387"/>
    </row>
    <row r="31" spans="2:8" x14ac:dyDescent="0.25">
      <c r="B31" s="17"/>
      <c r="C31" s="217"/>
      <c r="D31" s="549"/>
      <c r="E31" s="550"/>
      <c r="F31" s="550"/>
      <c r="G31" s="540"/>
      <c r="H31" s="548"/>
    </row>
    <row r="32" spans="2:8" ht="15.75" thickBot="1" x14ac:dyDescent="0.3">
      <c r="B32" s="32"/>
      <c r="C32" s="540"/>
      <c r="D32" s="540"/>
      <c r="E32" s="540"/>
      <c r="F32" s="540"/>
      <c r="G32" s="540"/>
      <c r="H32" s="542"/>
    </row>
    <row r="33" spans="2:8" ht="16.5" thickTop="1" thickBot="1" x14ac:dyDescent="0.3">
      <c r="B33" s="533" t="s">
        <v>528</v>
      </c>
      <c r="C33" s="543"/>
      <c r="D33" s="543"/>
      <c r="E33" s="551"/>
      <c r="F33" s="551"/>
      <c r="G33" s="538"/>
      <c r="H33" s="539"/>
    </row>
    <row r="34" spans="2:8" ht="16.5" thickTop="1" thickBot="1" x14ac:dyDescent="0.3">
      <c r="B34" s="108" t="s">
        <v>535</v>
      </c>
      <c r="C34" s="108"/>
      <c r="D34" s="27"/>
      <c r="E34" s="27"/>
      <c r="F34" s="27"/>
      <c r="G34" s="27"/>
      <c r="H34" s="27"/>
    </row>
    <row r="35" spans="2:8" ht="17.25" thickTop="1" thickBot="1" x14ac:dyDescent="0.3">
      <c r="B35" s="527" t="s">
        <v>536</v>
      </c>
      <c r="C35" s="528" t="s">
        <v>290</v>
      </c>
      <c r="D35" s="528" t="s">
        <v>537</v>
      </c>
      <c r="E35" s="529" t="s">
        <v>538</v>
      </c>
      <c r="F35" s="529" t="s">
        <v>539</v>
      </c>
      <c r="G35" s="528" t="s">
        <v>531</v>
      </c>
      <c r="H35" s="530" t="s">
        <v>527</v>
      </c>
    </row>
    <row r="36" spans="2:8" ht="15.75" thickTop="1" x14ac:dyDescent="0.25">
      <c r="B36" s="1"/>
      <c r="C36" s="545"/>
      <c r="D36" s="545"/>
      <c r="E36" s="545"/>
      <c r="F36" s="545"/>
      <c r="G36" s="545"/>
      <c r="H36" s="352"/>
    </row>
    <row r="37" spans="2:8" x14ac:dyDescent="0.25">
      <c r="B37" s="32"/>
      <c r="C37" s="540"/>
      <c r="D37" s="540"/>
      <c r="E37" s="540"/>
      <c r="F37" s="540"/>
      <c r="G37" s="550"/>
      <c r="H37" s="387"/>
    </row>
    <row r="38" spans="2:8" x14ac:dyDescent="0.25">
      <c r="B38" s="17"/>
      <c r="C38" s="552"/>
      <c r="D38" s="541"/>
      <c r="E38" s="550"/>
      <c r="F38" s="550"/>
      <c r="G38" s="541"/>
      <c r="H38" s="387"/>
    </row>
    <row r="39" spans="2:8" x14ac:dyDescent="0.25">
      <c r="B39" s="553"/>
      <c r="C39" s="552"/>
      <c r="D39" s="541"/>
      <c r="E39" s="550"/>
      <c r="F39" s="550"/>
      <c r="G39" s="541"/>
      <c r="H39" s="548"/>
    </row>
    <row r="40" spans="2:8" ht="15.75" thickBot="1" x14ac:dyDescent="0.3">
      <c r="B40" s="17"/>
      <c r="C40" s="554"/>
      <c r="D40" s="550"/>
      <c r="E40" s="540"/>
      <c r="F40" s="540"/>
      <c r="G40" s="541"/>
      <c r="H40" s="387"/>
    </row>
    <row r="41" spans="2:8" ht="16.5" thickTop="1" thickBot="1" x14ac:dyDescent="0.3">
      <c r="B41" s="533" t="s">
        <v>528</v>
      </c>
      <c r="C41" s="543"/>
      <c r="D41" s="543"/>
      <c r="E41" s="551"/>
      <c r="F41" s="551"/>
      <c r="G41" s="538"/>
      <c r="H41" s="539"/>
    </row>
    <row r="42" spans="2:8" ht="16.5" thickTop="1" thickBot="1" x14ac:dyDescent="0.3">
      <c r="B42" s="27"/>
      <c r="C42" s="27"/>
      <c r="D42" s="27"/>
      <c r="E42" s="27"/>
      <c r="F42" s="27"/>
      <c r="G42" s="27"/>
      <c r="H42" s="27"/>
    </row>
    <row r="43" spans="2:8" ht="17.25" thickTop="1" thickBot="1" x14ac:dyDescent="0.3">
      <c r="B43" s="27"/>
      <c r="C43" s="464" t="s">
        <v>540</v>
      </c>
      <c r="D43" s="465"/>
      <c r="E43" s="465"/>
      <c r="F43" s="465"/>
      <c r="G43" s="555"/>
      <c r="H43" s="539"/>
    </row>
    <row r="44" spans="2:8" ht="16.5" thickTop="1" thickBot="1" x14ac:dyDescent="0.3">
      <c r="B44" s="4"/>
      <c r="C44" s="4"/>
      <c r="D44" s="4"/>
      <c r="E44" s="4"/>
      <c r="F44" s="4"/>
      <c r="G44" s="4"/>
      <c r="H44" s="4"/>
    </row>
    <row r="45" spans="2:8" ht="15.75" thickTop="1" x14ac:dyDescent="0.25">
      <c r="B45" s="556" t="s">
        <v>541</v>
      </c>
      <c r="C45" s="557"/>
      <c r="D45" s="557"/>
      <c r="E45" s="557"/>
      <c r="F45" s="557"/>
      <c r="G45" s="558"/>
      <c r="H45" s="559"/>
    </row>
    <row r="46" spans="2:8" x14ac:dyDescent="0.25">
      <c r="B46" s="560" t="s">
        <v>542</v>
      </c>
      <c r="C46" s="561"/>
      <c r="D46" s="561"/>
      <c r="E46" s="561"/>
      <c r="F46" s="561"/>
      <c r="G46" s="562"/>
      <c r="H46" s="563"/>
    </row>
    <row r="47" spans="2:8" ht="20.25" thickBot="1" x14ac:dyDescent="0.4">
      <c r="B47" s="22" t="s">
        <v>543</v>
      </c>
      <c r="C47" s="4"/>
      <c r="D47" s="4"/>
      <c r="E47" s="4"/>
      <c r="F47" s="564"/>
      <c r="G47" s="565"/>
      <c r="H47" s="566"/>
    </row>
    <row r="48" spans="2:8" ht="15.75" thickTop="1" x14ac:dyDescent="0.25">
      <c r="B48" s="27"/>
      <c r="C48" s="27"/>
      <c r="D48" s="27"/>
      <c r="E48" s="27"/>
      <c r="F48" s="18"/>
      <c r="G48" s="18"/>
      <c r="H48" s="27"/>
    </row>
    <row r="49" spans="2:8" x14ac:dyDescent="0.25">
      <c r="B49" s="27"/>
      <c r="C49" s="27"/>
      <c r="D49" s="27"/>
      <c r="E49" s="27"/>
      <c r="F49" s="18"/>
      <c r="G49" s="18"/>
      <c r="H49" s="27"/>
    </row>
    <row r="50" spans="2:8" x14ac:dyDescent="0.25">
      <c r="B50" s="27"/>
      <c r="C50" s="27"/>
      <c r="D50" s="27"/>
      <c r="E50" s="27"/>
      <c r="F50" s="18"/>
      <c r="G50" s="18"/>
      <c r="H50" s="27"/>
    </row>
    <row r="51" spans="2:8" x14ac:dyDescent="0.25">
      <c r="B51" s="27"/>
      <c r="C51" s="27"/>
      <c r="D51" s="27"/>
      <c r="E51" s="27"/>
      <c r="F51" s="18"/>
      <c r="G51" s="18"/>
      <c r="H51" s="27"/>
    </row>
    <row r="52" spans="2:8" x14ac:dyDescent="0.25">
      <c r="B52" s="27"/>
      <c r="C52" s="27"/>
      <c r="D52" s="27"/>
      <c r="E52" s="27"/>
      <c r="F52" s="27"/>
      <c r="G52" s="27"/>
      <c r="H52" s="27"/>
    </row>
    <row r="53" spans="2:8" x14ac:dyDescent="0.25">
      <c r="B53" s="27"/>
      <c r="C53" s="27"/>
      <c r="D53" s="27"/>
      <c r="E53" s="27"/>
      <c r="F53" s="27"/>
      <c r="G53" s="27"/>
      <c r="H53" s="27"/>
    </row>
    <row r="54" spans="2:8" x14ac:dyDescent="0.25">
      <c r="B54" s="662" t="s">
        <v>36</v>
      </c>
      <c r="C54" s="662"/>
      <c r="D54" s="662"/>
      <c r="E54" s="434"/>
      <c r="F54" s="662" t="s">
        <v>37</v>
      </c>
      <c r="G54" s="662"/>
      <c r="H54" s="662"/>
    </row>
  </sheetData>
  <mergeCells count="4">
    <mergeCell ref="B6:H6"/>
    <mergeCell ref="B54:D54"/>
    <mergeCell ref="F54:H54"/>
    <mergeCell ref="B7:F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2"/>
  <sheetViews>
    <sheetView zoomScale="90" zoomScaleNormal="90" workbookViewId="0">
      <selection activeCell="B6" sqref="B6:G6"/>
    </sheetView>
  </sheetViews>
  <sheetFormatPr baseColWidth="10" defaultRowHeight="15" x14ac:dyDescent="0.25"/>
  <cols>
    <col min="2" max="2" width="7.42578125" customWidth="1"/>
    <col min="3" max="3" width="54.140625" customWidth="1"/>
    <col min="4" max="4" width="12.28515625" customWidth="1"/>
    <col min="5" max="5" width="17.28515625" customWidth="1"/>
    <col min="6" max="6" width="17.140625" customWidth="1"/>
    <col min="7" max="7" width="19.5703125" bestFit="1" customWidth="1"/>
  </cols>
  <sheetData>
    <row r="1" spans="2:7" x14ac:dyDescent="0.25">
      <c r="B1" s="34"/>
      <c r="C1" s="34"/>
      <c r="D1" s="34"/>
      <c r="E1" s="34"/>
      <c r="F1" s="34"/>
      <c r="G1" s="34"/>
    </row>
    <row r="2" spans="2:7" ht="15.75" thickBot="1" x14ac:dyDescent="0.3">
      <c r="B2" s="592"/>
      <c r="C2" s="592"/>
      <c r="D2" s="34"/>
      <c r="E2" s="34"/>
      <c r="F2" s="34"/>
      <c r="G2" s="34"/>
    </row>
    <row r="3" spans="2:7" ht="15.75" thickTop="1" x14ac:dyDescent="0.25">
      <c r="B3" s="292"/>
      <c r="C3" s="293"/>
      <c r="D3" s="293"/>
      <c r="E3" s="293"/>
      <c r="F3" s="293"/>
      <c r="G3" s="308"/>
    </row>
    <row r="4" spans="2:7" ht="16.5" thickBot="1" x14ac:dyDescent="0.3">
      <c r="B4" s="95"/>
      <c r="C4" s="88"/>
      <c r="D4" s="88"/>
      <c r="E4" s="88"/>
      <c r="F4" s="593" t="s">
        <v>488</v>
      </c>
      <c r="G4" s="594"/>
    </row>
    <row r="5" spans="2:7" ht="68.25" customHeight="1" thickTop="1" thickBot="1" x14ac:dyDescent="0.3">
      <c r="B5" s="595" t="s">
        <v>545</v>
      </c>
      <c r="C5" s="596"/>
      <c r="D5" s="596"/>
      <c r="E5" s="596"/>
      <c r="F5" s="596"/>
      <c r="G5" s="597"/>
    </row>
    <row r="6" spans="2:7" ht="16.5" thickTop="1" thickBot="1" x14ac:dyDescent="0.3">
      <c r="B6" s="598" t="s">
        <v>38</v>
      </c>
      <c r="C6" s="599"/>
      <c r="D6" s="599"/>
      <c r="E6" s="599"/>
      <c r="F6" s="599"/>
      <c r="G6" s="600"/>
    </row>
    <row r="7" spans="2:7" ht="16.5" thickTop="1" thickBot="1" x14ac:dyDescent="0.3">
      <c r="B7" s="35"/>
      <c r="C7" s="35"/>
      <c r="D7" s="35"/>
      <c r="E7" s="35"/>
      <c r="F7" s="35"/>
      <c r="G7" s="35"/>
    </row>
    <row r="8" spans="2:7" ht="15.75" thickTop="1" x14ac:dyDescent="0.25">
      <c r="B8" s="36"/>
      <c r="C8" s="37"/>
      <c r="D8" s="38"/>
      <c r="E8" s="39" t="s">
        <v>39</v>
      </c>
      <c r="F8" s="39" t="s">
        <v>39</v>
      </c>
      <c r="G8" s="40" t="s">
        <v>40</v>
      </c>
    </row>
    <row r="9" spans="2:7" x14ac:dyDescent="0.25">
      <c r="B9" s="601" t="s">
        <v>41</v>
      </c>
      <c r="C9" s="602"/>
      <c r="D9" s="41" t="s">
        <v>42</v>
      </c>
      <c r="E9" s="42" t="s">
        <v>43</v>
      </c>
      <c r="F9" s="42" t="s">
        <v>40</v>
      </c>
      <c r="G9" s="43" t="s">
        <v>44</v>
      </c>
    </row>
    <row r="10" spans="2:7" ht="15.75" thickBot="1" x14ac:dyDescent="0.3">
      <c r="B10" s="44"/>
      <c r="C10" s="45"/>
      <c r="D10" s="46"/>
      <c r="E10" s="47" t="s">
        <v>45</v>
      </c>
      <c r="F10" s="47" t="s">
        <v>45</v>
      </c>
      <c r="G10" s="48" t="s">
        <v>46</v>
      </c>
    </row>
    <row r="11" spans="2:7" ht="15.75" thickTop="1" x14ac:dyDescent="0.25">
      <c r="B11" s="49"/>
      <c r="C11" s="50"/>
      <c r="D11" s="51"/>
      <c r="E11" s="52"/>
      <c r="F11" s="52"/>
      <c r="G11" s="53"/>
    </row>
    <row r="12" spans="2:7" x14ac:dyDescent="0.25">
      <c r="B12" s="54" t="s">
        <v>47</v>
      </c>
      <c r="C12" s="55" t="s">
        <v>48</v>
      </c>
      <c r="D12" s="51"/>
      <c r="E12" s="52"/>
      <c r="F12" s="52"/>
      <c r="G12" s="53"/>
    </row>
    <row r="13" spans="2:7" x14ac:dyDescent="0.25">
      <c r="B13" s="54"/>
      <c r="C13" s="50"/>
      <c r="D13" s="51"/>
      <c r="E13" s="56"/>
      <c r="F13" s="52"/>
      <c r="G13" s="53"/>
    </row>
    <row r="14" spans="2:7" x14ac:dyDescent="0.25">
      <c r="B14" s="54" t="s">
        <v>49</v>
      </c>
      <c r="C14" s="55" t="s">
        <v>50</v>
      </c>
      <c r="D14" s="51"/>
      <c r="E14" s="52"/>
      <c r="F14" s="52"/>
      <c r="G14" s="53"/>
    </row>
    <row r="15" spans="2:7" ht="15.75" x14ac:dyDescent="0.25">
      <c r="B15" s="57"/>
      <c r="C15" s="58" t="s">
        <v>51</v>
      </c>
      <c r="D15" s="59">
        <v>2</v>
      </c>
      <c r="E15" s="60"/>
      <c r="F15" s="60"/>
      <c r="G15" s="61"/>
    </row>
    <row r="16" spans="2:7" ht="15.75" x14ac:dyDescent="0.25">
      <c r="B16" s="57"/>
      <c r="C16" s="58" t="s">
        <v>52</v>
      </c>
      <c r="D16" s="59">
        <v>2</v>
      </c>
      <c r="E16" s="60"/>
      <c r="F16" s="60"/>
      <c r="G16" s="61"/>
    </row>
    <row r="17" spans="2:7" ht="15.75" x14ac:dyDescent="0.25">
      <c r="B17" s="62">
        <v>55</v>
      </c>
      <c r="C17" s="63" t="s">
        <v>53</v>
      </c>
      <c r="D17" s="64">
        <v>22</v>
      </c>
      <c r="E17" s="60"/>
      <c r="F17" s="60"/>
      <c r="G17" s="61"/>
    </row>
    <row r="18" spans="2:7" ht="15.75" x14ac:dyDescent="0.25">
      <c r="B18" s="62">
        <v>45</v>
      </c>
      <c r="C18" s="63" t="s">
        <v>54</v>
      </c>
      <c r="D18" s="64">
        <v>18</v>
      </c>
      <c r="E18" s="60"/>
      <c r="F18" s="60"/>
      <c r="G18" s="61"/>
    </row>
    <row r="19" spans="2:7" ht="15.75" x14ac:dyDescent="0.25">
      <c r="B19" s="62">
        <v>85</v>
      </c>
      <c r="C19" s="58" t="s">
        <v>55</v>
      </c>
      <c r="D19" s="65">
        <v>25</v>
      </c>
      <c r="E19" s="60"/>
      <c r="F19" s="60"/>
      <c r="G19" s="61"/>
    </row>
    <row r="20" spans="2:7" ht="15.75" x14ac:dyDescent="0.25">
      <c r="B20" s="62">
        <v>15</v>
      </c>
      <c r="C20" s="58" t="s">
        <v>56</v>
      </c>
      <c r="D20" s="65">
        <v>6</v>
      </c>
      <c r="E20" s="60"/>
      <c r="F20" s="60"/>
      <c r="G20" s="61"/>
    </row>
    <row r="21" spans="2:7" x14ac:dyDescent="0.25">
      <c r="B21" s="66"/>
      <c r="C21" s="50" t="s">
        <v>57</v>
      </c>
      <c r="D21" s="51">
        <v>2</v>
      </c>
      <c r="E21" s="60"/>
      <c r="F21" s="60"/>
      <c r="G21" s="61"/>
    </row>
    <row r="22" spans="2:7" x14ac:dyDescent="0.25">
      <c r="B22" s="66"/>
      <c r="C22" s="55" t="s">
        <v>58</v>
      </c>
      <c r="D22" s="51">
        <v>1</v>
      </c>
      <c r="E22" s="60"/>
      <c r="F22" s="60"/>
      <c r="G22" s="61"/>
    </row>
    <row r="23" spans="2:7" x14ac:dyDescent="0.25">
      <c r="B23" s="66"/>
      <c r="C23" s="50" t="s">
        <v>59</v>
      </c>
      <c r="D23" s="51">
        <v>1</v>
      </c>
      <c r="E23" s="60"/>
      <c r="F23" s="60"/>
      <c r="G23" s="61"/>
    </row>
    <row r="24" spans="2:7" x14ac:dyDescent="0.25">
      <c r="B24" s="66"/>
      <c r="C24" s="55" t="s">
        <v>60</v>
      </c>
      <c r="D24" s="51">
        <v>1</v>
      </c>
      <c r="E24" s="60"/>
      <c r="F24" s="60"/>
      <c r="G24" s="61"/>
    </row>
    <row r="25" spans="2:7" x14ac:dyDescent="0.25">
      <c r="B25" s="66"/>
      <c r="C25" s="50" t="s">
        <v>61</v>
      </c>
      <c r="D25" s="51">
        <v>1</v>
      </c>
      <c r="E25" s="60"/>
      <c r="F25" s="60"/>
      <c r="G25" s="61"/>
    </row>
    <row r="26" spans="2:7" x14ac:dyDescent="0.25">
      <c r="B26" s="66"/>
      <c r="C26" s="55" t="s">
        <v>62</v>
      </c>
      <c r="D26" s="51">
        <v>1</v>
      </c>
      <c r="E26" s="60"/>
      <c r="F26" s="60"/>
      <c r="G26" s="61"/>
    </row>
    <row r="27" spans="2:7" x14ac:dyDescent="0.25">
      <c r="B27" s="66"/>
      <c r="C27" s="50" t="s">
        <v>63</v>
      </c>
      <c r="D27" s="51">
        <v>2</v>
      </c>
      <c r="E27" s="60"/>
      <c r="F27" s="60"/>
      <c r="G27" s="61"/>
    </row>
    <row r="28" spans="2:7" x14ac:dyDescent="0.25">
      <c r="B28" s="66"/>
      <c r="C28" s="50" t="s">
        <v>64</v>
      </c>
      <c r="D28" s="51">
        <v>2</v>
      </c>
      <c r="E28" s="60"/>
      <c r="F28" s="60"/>
      <c r="G28" s="61"/>
    </row>
    <row r="29" spans="2:7" x14ac:dyDescent="0.25">
      <c r="B29" s="66"/>
      <c r="C29" s="50" t="s">
        <v>65</v>
      </c>
      <c r="D29" s="51">
        <v>2</v>
      </c>
      <c r="E29" s="60"/>
      <c r="F29" s="60"/>
      <c r="G29" s="61"/>
    </row>
    <row r="30" spans="2:7" x14ac:dyDescent="0.25">
      <c r="B30" s="66"/>
      <c r="C30" s="50" t="s">
        <v>66</v>
      </c>
      <c r="D30" s="51">
        <v>2</v>
      </c>
      <c r="E30" s="60"/>
      <c r="F30" s="60"/>
      <c r="G30" s="61"/>
    </row>
    <row r="31" spans="2:7" x14ac:dyDescent="0.25">
      <c r="B31" s="66"/>
      <c r="C31" s="50" t="s">
        <v>67</v>
      </c>
      <c r="D31" s="51">
        <v>3</v>
      </c>
      <c r="E31" s="60"/>
      <c r="F31" s="60"/>
      <c r="G31" s="61"/>
    </row>
    <row r="32" spans="2:7" x14ac:dyDescent="0.25">
      <c r="B32" s="66"/>
      <c r="C32" s="50" t="s">
        <v>68</v>
      </c>
      <c r="D32" s="51">
        <v>1</v>
      </c>
      <c r="E32" s="60"/>
      <c r="F32" s="60"/>
      <c r="G32" s="61"/>
    </row>
    <row r="33" spans="2:7" x14ac:dyDescent="0.25">
      <c r="B33" s="67"/>
      <c r="C33" s="68" t="s">
        <v>69</v>
      </c>
      <c r="D33" s="69">
        <f>SUM(D15:D32)</f>
        <v>94</v>
      </c>
      <c r="E33" s="70"/>
      <c r="F33" s="70"/>
      <c r="G33" s="71"/>
    </row>
    <row r="34" spans="2:7" ht="15.75" x14ac:dyDescent="0.25">
      <c r="B34" s="66"/>
      <c r="C34" s="72"/>
      <c r="D34" s="51"/>
      <c r="E34" s="60"/>
      <c r="F34" s="60"/>
      <c r="G34" s="61"/>
    </row>
    <row r="35" spans="2:7" x14ac:dyDescent="0.25">
      <c r="B35" s="54" t="s">
        <v>70</v>
      </c>
      <c r="C35" s="55" t="s">
        <v>71</v>
      </c>
      <c r="D35" s="51"/>
      <c r="E35" s="60"/>
      <c r="F35" s="60"/>
      <c r="G35" s="61"/>
    </row>
    <row r="36" spans="2:7" ht="15.75" x14ac:dyDescent="0.25">
      <c r="B36" s="54"/>
      <c r="C36" s="50" t="s">
        <v>72</v>
      </c>
      <c r="D36" s="73">
        <v>186</v>
      </c>
      <c r="E36" s="60"/>
      <c r="F36" s="60"/>
      <c r="G36" s="61"/>
    </row>
    <row r="37" spans="2:7" ht="15.75" x14ac:dyDescent="0.25">
      <c r="B37" s="54"/>
      <c r="C37" s="50" t="s">
        <v>72</v>
      </c>
      <c r="D37" s="73">
        <v>152</v>
      </c>
      <c r="E37" s="60"/>
      <c r="F37" s="60"/>
      <c r="G37" s="61"/>
    </row>
    <row r="38" spans="2:7" ht="15.75" x14ac:dyDescent="0.25">
      <c r="B38" s="54"/>
      <c r="C38" s="58" t="s">
        <v>73</v>
      </c>
      <c r="D38" s="65">
        <v>374</v>
      </c>
      <c r="E38" s="60"/>
      <c r="F38" s="60"/>
      <c r="G38" s="61"/>
    </row>
    <row r="39" spans="2:7" ht="15.75" x14ac:dyDescent="0.25">
      <c r="B39" s="54"/>
      <c r="C39" s="58" t="s">
        <v>73</v>
      </c>
      <c r="D39" s="65">
        <v>306</v>
      </c>
      <c r="E39" s="60"/>
      <c r="F39" s="60"/>
      <c r="G39" s="61"/>
    </row>
    <row r="40" spans="2:7" x14ac:dyDescent="0.25">
      <c r="B40" s="54"/>
      <c r="C40" s="50" t="s">
        <v>74</v>
      </c>
      <c r="D40" s="73">
        <v>6</v>
      </c>
      <c r="E40" s="60"/>
      <c r="F40" s="60"/>
      <c r="G40" s="61"/>
    </row>
    <row r="41" spans="2:7" x14ac:dyDescent="0.25">
      <c r="B41" s="54"/>
      <c r="C41" s="50" t="s">
        <v>75</v>
      </c>
      <c r="D41" s="73">
        <v>6</v>
      </c>
      <c r="E41" s="60"/>
      <c r="F41" s="60"/>
      <c r="G41" s="61"/>
    </row>
    <row r="42" spans="2:7" x14ac:dyDescent="0.25">
      <c r="B42" s="54"/>
      <c r="C42" s="50" t="s">
        <v>76</v>
      </c>
      <c r="D42" s="73">
        <v>8</v>
      </c>
      <c r="E42" s="60"/>
      <c r="F42" s="60"/>
      <c r="G42" s="61"/>
    </row>
    <row r="43" spans="2:7" x14ac:dyDescent="0.25">
      <c r="B43" s="54"/>
      <c r="C43" s="50" t="s">
        <v>77</v>
      </c>
      <c r="D43" s="73">
        <v>8</v>
      </c>
      <c r="E43" s="60"/>
      <c r="F43" s="60"/>
      <c r="G43" s="61"/>
    </row>
    <row r="44" spans="2:7" x14ac:dyDescent="0.25">
      <c r="B44" s="54"/>
      <c r="C44" s="50" t="s">
        <v>78</v>
      </c>
      <c r="D44" s="73">
        <v>14</v>
      </c>
      <c r="E44" s="60"/>
      <c r="F44" s="60"/>
      <c r="G44" s="61"/>
    </row>
    <row r="45" spans="2:7" x14ac:dyDescent="0.25">
      <c r="B45" s="66"/>
      <c r="C45" s="68" t="s">
        <v>69</v>
      </c>
      <c r="D45" s="74">
        <f>SUM(D36:D44)</f>
        <v>1060</v>
      </c>
      <c r="E45" s="70"/>
      <c r="F45" s="70"/>
      <c r="G45" s="71"/>
    </row>
    <row r="46" spans="2:7" x14ac:dyDescent="0.25">
      <c r="B46" s="66"/>
      <c r="C46" s="50"/>
      <c r="D46" s="51"/>
      <c r="E46" s="60"/>
      <c r="F46" s="60"/>
      <c r="G46" s="61"/>
    </row>
    <row r="47" spans="2:7" x14ac:dyDescent="0.25">
      <c r="B47" s="54" t="s">
        <v>79</v>
      </c>
      <c r="C47" s="55" t="s">
        <v>80</v>
      </c>
      <c r="D47" s="73"/>
      <c r="E47" s="60"/>
      <c r="F47" s="60"/>
      <c r="G47" s="61"/>
    </row>
    <row r="48" spans="2:7" x14ac:dyDescent="0.25">
      <c r="B48" s="66"/>
      <c r="C48" s="50" t="s">
        <v>81</v>
      </c>
      <c r="D48" s="74">
        <v>888</v>
      </c>
      <c r="E48" s="60"/>
      <c r="F48" s="60"/>
      <c r="G48" s="61"/>
    </row>
    <row r="49" spans="2:7" x14ac:dyDescent="0.25">
      <c r="B49" s="66"/>
      <c r="C49" s="50" t="s">
        <v>82</v>
      </c>
      <c r="D49" s="74">
        <v>99</v>
      </c>
      <c r="E49" s="60"/>
      <c r="F49" s="60"/>
      <c r="G49" s="61"/>
    </row>
    <row r="50" spans="2:7" x14ac:dyDescent="0.25">
      <c r="B50" s="75"/>
      <c r="C50" s="50" t="s">
        <v>83</v>
      </c>
      <c r="D50" s="73">
        <v>46</v>
      </c>
      <c r="E50" s="60"/>
      <c r="F50" s="60"/>
      <c r="G50" s="61"/>
    </row>
    <row r="51" spans="2:7" x14ac:dyDescent="0.25">
      <c r="B51" s="76">
        <v>50</v>
      </c>
      <c r="C51" s="58" t="s">
        <v>84</v>
      </c>
      <c r="D51" s="59">
        <v>70</v>
      </c>
      <c r="E51" s="77"/>
      <c r="F51" s="60"/>
      <c r="G51" s="61"/>
    </row>
    <row r="52" spans="2:7" x14ac:dyDescent="0.25">
      <c r="B52" s="76">
        <v>50</v>
      </c>
      <c r="C52" s="58" t="s">
        <v>85</v>
      </c>
      <c r="D52" s="59">
        <v>50</v>
      </c>
      <c r="E52" s="77"/>
      <c r="F52" s="60"/>
      <c r="G52" s="61"/>
    </row>
    <row r="53" spans="2:7" x14ac:dyDescent="0.25">
      <c r="B53" s="66"/>
      <c r="C53" s="68" t="s">
        <v>69</v>
      </c>
      <c r="D53" s="74">
        <f>SUM(D48:D52)</f>
        <v>1153</v>
      </c>
      <c r="E53" s="70"/>
      <c r="F53" s="70"/>
      <c r="G53" s="71"/>
    </row>
    <row r="54" spans="2:7" x14ac:dyDescent="0.25">
      <c r="B54" s="66"/>
      <c r="C54" s="78"/>
      <c r="D54" s="51"/>
      <c r="E54" s="60"/>
      <c r="F54" s="60"/>
      <c r="G54" s="61"/>
    </row>
    <row r="55" spans="2:7" x14ac:dyDescent="0.25">
      <c r="B55" s="54" t="s">
        <v>86</v>
      </c>
      <c r="C55" s="55" t="s">
        <v>87</v>
      </c>
      <c r="D55" s="51"/>
      <c r="E55" s="60"/>
      <c r="F55" s="60"/>
      <c r="G55" s="61"/>
    </row>
    <row r="56" spans="2:7" x14ac:dyDescent="0.25">
      <c r="B56" s="54"/>
      <c r="C56" s="50" t="s">
        <v>88</v>
      </c>
      <c r="D56" s="51">
        <v>3</v>
      </c>
      <c r="E56" s="60"/>
      <c r="F56" s="60"/>
      <c r="G56" s="61"/>
    </row>
    <row r="57" spans="2:7" x14ac:dyDescent="0.25">
      <c r="B57" s="54"/>
      <c r="C57" s="50" t="s">
        <v>89</v>
      </c>
      <c r="D57" s="51">
        <v>4</v>
      </c>
      <c r="E57" s="60"/>
      <c r="F57" s="60"/>
      <c r="G57" s="61"/>
    </row>
    <row r="58" spans="2:7" x14ac:dyDescent="0.25">
      <c r="B58" s="54"/>
      <c r="C58" s="50" t="s">
        <v>90</v>
      </c>
      <c r="D58" s="51">
        <v>4</v>
      </c>
      <c r="E58" s="60"/>
      <c r="F58" s="60"/>
      <c r="G58" s="61"/>
    </row>
    <row r="59" spans="2:7" x14ac:dyDescent="0.25">
      <c r="B59" s="54"/>
      <c r="C59" s="63" t="s">
        <v>91</v>
      </c>
      <c r="D59" s="51">
        <v>4</v>
      </c>
      <c r="E59" s="60"/>
      <c r="F59" s="60"/>
      <c r="G59" s="61"/>
    </row>
    <row r="60" spans="2:7" x14ac:dyDescent="0.25">
      <c r="B60" s="54"/>
      <c r="C60" s="63" t="s">
        <v>92</v>
      </c>
      <c r="D60" s="51">
        <v>4</v>
      </c>
      <c r="E60" s="60"/>
      <c r="F60" s="60"/>
      <c r="G60" s="61"/>
    </row>
    <row r="61" spans="2:7" x14ac:dyDescent="0.25">
      <c r="B61" s="54"/>
      <c r="C61" s="63" t="s">
        <v>93</v>
      </c>
      <c r="D61" s="51">
        <v>4</v>
      </c>
      <c r="E61" s="60"/>
      <c r="F61" s="60"/>
      <c r="G61" s="61"/>
    </row>
    <row r="62" spans="2:7" x14ac:dyDescent="0.25">
      <c r="B62" s="54"/>
      <c r="C62" s="63" t="s">
        <v>94</v>
      </c>
      <c r="D62" s="51">
        <v>3</v>
      </c>
      <c r="E62" s="60"/>
      <c r="F62" s="60"/>
      <c r="G62" s="61"/>
    </row>
    <row r="63" spans="2:7" x14ac:dyDescent="0.25">
      <c r="B63" s="54"/>
      <c r="C63" s="63" t="s">
        <v>95</v>
      </c>
      <c r="D63" s="51">
        <v>7</v>
      </c>
      <c r="E63" s="60"/>
      <c r="F63" s="60"/>
      <c r="G63" s="61"/>
    </row>
    <row r="64" spans="2:7" x14ac:dyDescent="0.25">
      <c r="B64" s="54"/>
      <c r="C64" s="63" t="s">
        <v>96</v>
      </c>
      <c r="D64" s="51">
        <v>5</v>
      </c>
      <c r="E64" s="60"/>
      <c r="F64" s="60"/>
      <c r="G64" s="61"/>
    </row>
    <row r="65" spans="2:7" x14ac:dyDescent="0.25">
      <c r="B65" s="54"/>
      <c r="C65" s="63" t="s">
        <v>97</v>
      </c>
      <c r="D65" s="51">
        <v>4</v>
      </c>
      <c r="E65" s="60"/>
      <c r="F65" s="60"/>
      <c r="G65" s="61"/>
    </row>
    <row r="66" spans="2:7" x14ac:dyDescent="0.25">
      <c r="B66" s="54"/>
      <c r="C66" s="63" t="s">
        <v>98</v>
      </c>
      <c r="D66" s="51">
        <v>4</v>
      </c>
      <c r="E66" s="60"/>
      <c r="F66" s="60"/>
      <c r="G66" s="61"/>
    </row>
    <row r="67" spans="2:7" x14ac:dyDescent="0.25">
      <c r="B67" s="54"/>
      <c r="C67" s="63" t="s">
        <v>99</v>
      </c>
      <c r="D67" s="51">
        <v>2</v>
      </c>
      <c r="E67" s="60"/>
      <c r="F67" s="60"/>
      <c r="G67" s="61"/>
    </row>
    <row r="68" spans="2:7" x14ac:dyDescent="0.25">
      <c r="B68" s="54"/>
      <c r="C68" s="63" t="s">
        <v>100</v>
      </c>
      <c r="D68" s="51">
        <v>2</v>
      </c>
      <c r="E68" s="60"/>
      <c r="F68" s="60"/>
      <c r="G68" s="61"/>
    </row>
    <row r="69" spans="2:7" x14ac:dyDescent="0.25">
      <c r="B69" s="54"/>
      <c r="C69" s="63" t="s">
        <v>101</v>
      </c>
      <c r="D69" s="51">
        <v>3</v>
      </c>
      <c r="E69" s="60"/>
      <c r="F69" s="60"/>
      <c r="G69" s="61"/>
    </row>
    <row r="70" spans="2:7" x14ac:dyDescent="0.25">
      <c r="B70" s="54"/>
      <c r="C70" s="63" t="s">
        <v>102</v>
      </c>
      <c r="D70" s="51">
        <v>2</v>
      </c>
      <c r="E70" s="60"/>
      <c r="F70" s="60"/>
      <c r="G70" s="61"/>
    </row>
    <row r="71" spans="2:7" x14ac:dyDescent="0.25">
      <c r="B71" s="54"/>
      <c r="C71" s="63" t="s">
        <v>103</v>
      </c>
      <c r="D71" s="51">
        <v>4</v>
      </c>
      <c r="E71" s="60"/>
      <c r="F71" s="60"/>
      <c r="G71" s="61"/>
    </row>
    <row r="72" spans="2:7" x14ac:dyDescent="0.25">
      <c r="B72" s="54"/>
      <c r="C72" s="63" t="s">
        <v>104</v>
      </c>
      <c r="D72" s="51">
        <v>3</v>
      </c>
      <c r="E72" s="60"/>
      <c r="F72" s="60"/>
      <c r="G72" s="61"/>
    </row>
    <row r="73" spans="2:7" x14ac:dyDescent="0.25">
      <c r="B73" s="54"/>
      <c r="C73" s="63" t="s">
        <v>105</v>
      </c>
      <c r="D73" s="51">
        <v>2</v>
      </c>
      <c r="E73" s="60"/>
      <c r="F73" s="60"/>
      <c r="G73" s="61"/>
    </row>
    <row r="74" spans="2:7" x14ac:dyDescent="0.25">
      <c r="B74" s="54"/>
      <c r="C74" s="63" t="s">
        <v>106</v>
      </c>
      <c r="D74" s="51">
        <v>2</v>
      </c>
      <c r="E74" s="60"/>
      <c r="F74" s="60"/>
      <c r="G74" s="61"/>
    </row>
    <row r="75" spans="2:7" x14ac:dyDescent="0.25">
      <c r="B75" s="54"/>
      <c r="C75" s="63" t="s">
        <v>107</v>
      </c>
      <c r="D75" s="51">
        <v>2</v>
      </c>
      <c r="E75" s="60"/>
      <c r="F75" s="60"/>
      <c r="G75" s="61"/>
    </row>
    <row r="76" spans="2:7" x14ac:dyDescent="0.25">
      <c r="B76" s="54"/>
      <c r="C76" s="63" t="s">
        <v>108</v>
      </c>
      <c r="D76" s="51">
        <v>2</v>
      </c>
      <c r="E76" s="60"/>
      <c r="F76" s="60"/>
      <c r="G76" s="61"/>
    </row>
    <row r="77" spans="2:7" x14ac:dyDescent="0.25">
      <c r="B77" s="54"/>
      <c r="C77" s="63" t="s">
        <v>109</v>
      </c>
      <c r="D77" s="51">
        <v>3</v>
      </c>
      <c r="E77" s="60"/>
      <c r="F77" s="60"/>
      <c r="G77" s="61"/>
    </row>
    <row r="78" spans="2:7" ht="8.25" customHeight="1" x14ac:dyDescent="0.25">
      <c r="B78" s="54"/>
      <c r="C78" s="63"/>
      <c r="D78" s="51"/>
      <c r="E78" s="60"/>
      <c r="F78" s="60"/>
      <c r="G78" s="61"/>
    </row>
    <row r="79" spans="2:7" x14ac:dyDescent="0.25">
      <c r="B79" s="54"/>
      <c r="C79" s="63" t="s">
        <v>110</v>
      </c>
      <c r="D79" s="51">
        <v>3</v>
      </c>
      <c r="E79" s="60"/>
      <c r="F79" s="60"/>
      <c r="G79" s="61"/>
    </row>
    <row r="80" spans="2:7" ht="6" customHeight="1" x14ac:dyDescent="0.25">
      <c r="B80" s="54"/>
      <c r="C80" s="63"/>
      <c r="D80" s="51"/>
      <c r="E80" s="60"/>
      <c r="F80" s="60"/>
      <c r="G80" s="61"/>
    </row>
    <row r="81" spans="2:7" x14ac:dyDescent="0.25">
      <c r="B81" s="54"/>
      <c r="C81" s="50" t="s">
        <v>111</v>
      </c>
      <c r="D81" s="51">
        <v>3</v>
      </c>
      <c r="E81" s="60"/>
      <c r="F81" s="60"/>
      <c r="G81" s="61"/>
    </row>
    <row r="82" spans="2:7" ht="6.75" customHeight="1" x14ac:dyDescent="0.25">
      <c r="B82" s="54"/>
      <c r="C82" s="50"/>
      <c r="D82" s="51"/>
      <c r="E82" s="60"/>
      <c r="F82" s="60"/>
      <c r="G82" s="61"/>
    </row>
    <row r="83" spans="2:7" x14ac:dyDescent="0.25">
      <c r="B83" s="54"/>
      <c r="C83" s="50" t="s">
        <v>112</v>
      </c>
      <c r="D83" s="51">
        <v>3</v>
      </c>
      <c r="E83" s="60"/>
      <c r="F83" s="60"/>
      <c r="G83" s="61"/>
    </row>
    <row r="84" spans="2:7" ht="6.75" customHeight="1" x14ac:dyDescent="0.25">
      <c r="B84" s="54"/>
      <c r="C84" s="50"/>
      <c r="D84" s="51"/>
      <c r="E84" s="60"/>
      <c r="F84" s="60"/>
      <c r="G84" s="61"/>
    </row>
    <row r="85" spans="2:7" x14ac:dyDescent="0.25">
      <c r="B85" s="54"/>
      <c r="C85" s="50" t="s">
        <v>113</v>
      </c>
      <c r="D85" s="51">
        <v>3</v>
      </c>
      <c r="E85" s="60"/>
      <c r="F85" s="60"/>
      <c r="G85" s="61"/>
    </row>
    <row r="86" spans="2:7" ht="4.5" customHeight="1" x14ac:dyDescent="0.25">
      <c r="B86" s="54"/>
      <c r="C86" s="50"/>
      <c r="D86" s="51"/>
      <c r="E86" s="60"/>
      <c r="F86" s="60"/>
      <c r="G86" s="61"/>
    </row>
    <row r="87" spans="2:7" x14ac:dyDescent="0.25">
      <c r="B87" s="54"/>
      <c r="C87" s="50" t="s">
        <v>114</v>
      </c>
      <c r="D87" s="51">
        <v>6</v>
      </c>
      <c r="E87" s="60"/>
      <c r="F87" s="60"/>
      <c r="G87" s="61"/>
    </row>
    <row r="88" spans="2:7" x14ac:dyDescent="0.25">
      <c r="B88" s="54"/>
      <c r="C88" s="50" t="s">
        <v>115</v>
      </c>
      <c r="D88" s="51">
        <v>6</v>
      </c>
      <c r="E88" s="60"/>
      <c r="F88" s="60"/>
      <c r="G88" s="61"/>
    </row>
    <row r="89" spans="2:7" x14ac:dyDescent="0.25">
      <c r="B89" s="54"/>
      <c r="C89" s="50" t="s">
        <v>116</v>
      </c>
      <c r="D89" s="51">
        <v>4</v>
      </c>
      <c r="E89" s="60"/>
      <c r="F89" s="60"/>
      <c r="G89" s="61"/>
    </row>
    <row r="90" spans="2:7" x14ac:dyDescent="0.25">
      <c r="B90" s="54"/>
      <c r="C90" s="50" t="s">
        <v>117</v>
      </c>
      <c r="D90" s="51">
        <v>4</v>
      </c>
      <c r="E90" s="60"/>
      <c r="F90" s="60"/>
      <c r="G90" s="61"/>
    </row>
    <row r="91" spans="2:7" x14ac:dyDescent="0.25">
      <c r="B91" s="54"/>
      <c r="C91" s="50" t="s">
        <v>118</v>
      </c>
      <c r="D91" s="51">
        <v>10</v>
      </c>
      <c r="E91" s="60"/>
      <c r="F91" s="60"/>
      <c r="G91" s="61"/>
    </row>
    <row r="92" spans="2:7" x14ac:dyDescent="0.25">
      <c r="B92" s="54"/>
      <c r="C92" s="50" t="s">
        <v>119</v>
      </c>
      <c r="D92" s="51">
        <v>6</v>
      </c>
      <c r="E92" s="60"/>
      <c r="F92" s="60"/>
      <c r="G92" s="61"/>
    </row>
    <row r="93" spans="2:7" x14ac:dyDescent="0.25">
      <c r="B93" s="54"/>
      <c r="C93" s="50" t="s">
        <v>120</v>
      </c>
      <c r="D93" s="51">
        <v>8</v>
      </c>
      <c r="E93" s="60"/>
      <c r="F93" s="60"/>
      <c r="G93" s="61"/>
    </row>
    <row r="94" spans="2:7" x14ac:dyDescent="0.25">
      <c r="B94" s="54"/>
      <c r="C94" s="50" t="s">
        <v>121</v>
      </c>
      <c r="D94" s="51">
        <v>6</v>
      </c>
      <c r="E94" s="60"/>
      <c r="F94" s="60"/>
      <c r="G94" s="61"/>
    </row>
    <row r="95" spans="2:7" x14ac:dyDescent="0.25">
      <c r="B95" s="54"/>
      <c r="C95" s="50" t="s">
        <v>122</v>
      </c>
      <c r="D95" s="51">
        <v>5</v>
      </c>
      <c r="E95" s="60"/>
      <c r="F95" s="60"/>
      <c r="G95" s="61"/>
    </row>
    <row r="96" spans="2:7" x14ac:dyDescent="0.25">
      <c r="B96" s="54"/>
      <c r="C96" s="50" t="s">
        <v>123</v>
      </c>
      <c r="D96" s="51">
        <v>5</v>
      </c>
      <c r="E96" s="60"/>
      <c r="F96" s="60"/>
      <c r="G96" s="61"/>
    </row>
    <row r="97" spans="2:7" x14ac:dyDescent="0.25">
      <c r="B97" s="54"/>
      <c r="C97" s="50" t="s">
        <v>124</v>
      </c>
      <c r="D97" s="51">
        <v>4</v>
      </c>
      <c r="E97" s="60"/>
      <c r="F97" s="60"/>
      <c r="G97" s="61"/>
    </row>
    <row r="98" spans="2:7" x14ac:dyDescent="0.25">
      <c r="B98" s="54"/>
      <c r="C98" s="50" t="s">
        <v>125</v>
      </c>
      <c r="D98" s="51">
        <v>3</v>
      </c>
      <c r="E98" s="60"/>
      <c r="F98" s="60"/>
      <c r="G98" s="61"/>
    </row>
    <row r="99" spans="2:7" x14ac:dyDescent="0.25">
      <c r="B99" s="54"/>
      <c r="C99" s="79" t="s">
        <v>126</v>
      </c>
      <c r="D99" s="80">
        <v>4</v>
      </c>
      <c r="E99" s="60"/>
      <c r="F99" s="60"/>
      <c r="G99" s="61"/>
    </row>
    <row r="100" spans="2:7" x14ac:dyDescent="0.25">
      <c r="B100" s="54"/>
      <c r="C100" s="55" t="s">
        <v>127</v>
      </c>
      <c r="D100" s="51">
        <v>3</v>
      </c>
      <c r="E100" s="60"/>
      <c r="F100" s="60"/>
      <c r="G100" s="61"/>
    </row>
    <row r="101" spans="2:7" x14ac:dyDescent="0.25">
      <c r="B101" s="66"/>
      <c r="C101" s="68" t="s">
        <v>69</v>
      </c>
      <c r="D101" s="69">
        <f>SUM(D56:D100)</f>
        <v>159</v>
      </c>
      <c r="E101" s="70"/>
      <c r="F101" s="70"/>
      <c r="G101" s="71"/>
    </row>
    <row r="102" spans="2:7" x14ac:dyDescent="0.25">
      <c r="B102" s="66"/>
      <c r="C102" s="68"/>
      <c r="D102" s="69"/>
      <c r="E102" s="70"/>
      <c r="F102" s="70"/>
      <c r="G102" s="71"/>
    </row>
    <row r="103" spans="2:7" x14ac:dyDescent="0.25">
      <c r="B103" s="54"/>
      <c r="C103" s="81" t="s">
        <v>128</v>
      </c>
      <c r="D103" s="69" t="s">
        <v>129</v>
      </c>
      <c r="E103" s="70"/>
      <c r="F103" s="82"/>
      <c r="G103" s="71"/>
    </row>
    <row r="104" spans="2:7" x14ac:dyDescent="0.25">
      <c r="B104" s="54"/>
      <c r="C104" s="81"/>
      <c r="D104" s="69"/>
      <c r="E104" s="70"/>
      <c r="F104" s="83"/>
      <c r="G104" s="71"/>
    </row>
    <row r="105" spans="2:7" x14ac:dyDescent="0.25">
      <c r="B105" s="84"/>
      <c r="C105" s="85" t="s">
        <v>130</v>
      </c>
      <c r="D105" s="86" t="s">
        <v>129</v>
      </c>
      <c r="E105" s="70"/>
      <c r="F105" s="70"/>
      <c r="G105" s="71"/>
    </row>
    <row r="106" spans="2:7" ht="15.75" thickBot="1" x14ac:dyDescent="0.3">
      <c r="B106" s="87"/>
      <c r="C106" s="88"/>
      <c r="D106" s="89"/>
      <c r="E106" s="90"/>
      <c r="F106" s="90"/>
      <c r="G106" s="91"/>
    </row>
    <row r="107" spans="2:7" ht="15.75" thickTop="1" x14ac:dyDescent="0.25">
      <c r="B107" s="66"/>
      <c r="C107" s="50"/>
      <c r="D107" s="51"/>
      <c r="E107" s="60"/>
      <c r="F107" s="60"/>
      <c r="G107" s="61"/>
    </row>
    <row r="108" spans="2:7" ht="15.75" x14ac:dyDescent="0.25">
      <c r="B108" s="92"/>
      <c r="C108" s="81" t="s">
        <v>40</v>
      </c>
      <c r="D108" s="74">
        <f>+D33+D45+D53+D101</f>
        <v>2466</v>
      </c>
      <c r="E108" s="93"/>
      <c r="F108" s="94"/>
      <c r="G108" s="71"/>
    </row>
    <row r="109" spans="2:7" ht="15.75" thickBot="1" x14ac:dyDescent="0.3">
      <c r="B109" s="95"/>
      <c r="C109" s="88"/>
      <c r="D109" s="89"/>
      <c r="E109" s="96"/>
      <c r="F109" s="96"/>
      <c r="G109" s="97"/>
    </row>
    <row r="110" spans="2:7" ht="15.75" thickTop="1" x14ac:dyDescent="0.25">
      <c r="B110" s="603" t="s">
        <v>131</v>
      </c>
      <c r="C110" s="604"/>
      <c r="D110" s="604"/>
      <c r="E110" s="604"/>
      <c r="F110" s="604"/>
      <c r="G110" s="605"/>
    </row>
    <row r="111" spans="2:7" x14ac:dyDescent="0.25">
      <c r="B111" s="98"/>
      <c r="C111" s="99"/>
      <c r="D111" s="99"/>
      <c r="E111" s="99"/>
      <c r="F111" s="99"/>
      <c r="G111" s="100"/>
    </row>
    <row r="112" spans="2:7" ht="28.5" customHeight="1" x14ac:dyDescent="0.25">
      <c r="B112" s="586" t="s">
        <v>132</v>
      </c>
      <c r="C112" s="587"/>
      <c r="D112" s="587"/>
      <c r="E112" s="587"/>
      <c r="F112" s="587"/>
      <c r="G112" s="588"/>
    </row>
    <row r="113" spans="2:7" ht="24" customHeight="1" x14ac:dyDescent="0.25">
      <c r="B113" s="586"/>
      <c r="C113" s="587"/>
      <c r="D113" s="587"/>
      <c r="E113" s="587"/>
      <c r="F113" s="587"/>
      <c r="G113" s="588"/>
    </row>
    <row r="114" spans="2:7" ht="24" customHeight="1" thickBot="1" x14ac:dyDescent="0.3">
      <c r="B114" s="589" t="s">
        <v>133</v>
      </c>
      <c r="C114" s="590"/>
      <c r="D114" s="590"/>
      <c r="E114" s="590"/>
      <c r="F114" s="590"/>
      <c r="G114" s="591"/>
    </row>
    <row r="115" spans="2:7" ht="15.75" thickTop="1" x14ac:dyDescent="0.25">
      <c r="B115" s="101"/>
      <c r="C115" s="102"/>
      <c r="D115" s="102"/>
      <c r="E115" s="102"/>
      <c r="F115" s="102"/>
      <c r="G115" s="103"/>
    </row>
    <row r="116" spans="2:7" x14ac:dyDescent="0.25">
      <c r="B116" s="49"/>
      <c r="C116" s="50"/>
      <c r="D116" s="50"/>
      <c r="E116" s="50"/>
      <c r="F116" s="50"/>
      <c r="G116" s="104"/>
    </row>
    <row r="117" spans="2:7" x14ac:dyDescent="0.25">
      <c r="B117" s="49"/>
      <c r="C117" s="20"/>
      <c r="D117" s="18"/>
      <c r="E117" s="18"/>
      <c r="F117" s="33"/>
      <c r="G117" s="104"/>
    </row>
    <row r="118" spans="2:7" x14ac:dyDescent="0.25">
      <c r="B118" s="49"/>
      <c r="C118" s="18"/>
      <c r="D118" s="18"/>
      <c r="E118" s="18"/>
      <c r="F118" s="18"/>
      <c r="G118" s="104"/>
    </row>
    <row r="119" spans="2:7" x14ac:dyDescent="0.25">
      <c r="B119" s="49"/>
      <c r="C119" s="28" t="s">
        <v>36</v>
      </c>
      <c r="D119" s="29"/>
      <c r="E119" s="107" t="s">
        <v>37</v>
      </c>
      <c r="F119" s="30"/>
      <c r="G119" s="104"/>
    </row>
    <row r="120" spans="2:7" x14ac:dyDescent="0.25">
      <c r="B120" s="49"/>
      <c r="C120" s="18"/>
      <c r="D120" s="18"/>
      <c r="E120" s="18"/>
      <c r="F120" s="105"/>
      <c r="G120" s="104"/>
    </row>
    <row r="121" spans="2:7" ht="15.75" thickBot="1" x14ac:dyDescent="0.3">
      <c r="B121" s="95"/>
      <c r="C121" s="88"/>
      <c r="D121" s="88"/>
      <c r="E121" s="88"/>
      <c r="F121" s="88"/>
      <c r="G121" s="106"/>
    </row>
    <row r="122" spans="2:7" ht="15.75" thickTop="1" x14ac:dyDescent="0.25">
      <c r="B122" s="34"/>
      <c r="C122" s="34"/>
      <c r="D122" s="34"/>
      <c r="E122" s="34"/>
      <c r="F122" s="34"/>
      <c r="G122" s="34"/>
    </row>
  </sheetData>
  <mergeCells count="8">
    <mergeCell ref="B112:G113"/>
    <mergeCell ref="B114:G114"/>
    <mergeCell ref="B2:C2"/>
    <mergeCell ref="F4:G4"/>
    <mergeCell ref="B5:G5"/>
    <mergeCell ref="B6:G6"/>
    <mergeCell ref="B9:C9"/>
    <mergeCell ref="B110:G110"/>
  </mergeCells>
  <pageMargins left="0.7" right="0.7" top="0.75" bottom="0.75" header="0.3" footer="0.3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5"/>
  <sheetViews>
    <sheetView zoomScale="90" zoomScaleNormal="90" workbookViewId="0">
      <selection activeCell="B5" sqref="B5:G5"/>
    </sheetView>
  </sheetViews>
  <sheetFormatPr baseColWidth="10" defaultRowHeight="15" x14ac:dyDescent="0.25"/>
  <cols>
    <col min="2" max="2" width="7.140625" customWidth="1"/>
    <col min="3" max="3" width="42.85546875" customWidth="1"/>
    <col min="4" max="5" width="14.5703125" customWidth="1"/>
    <col min="6" max="6" width="20.5703125" customWidth="1"/>
    <col min="7" max="7" width="18.42578125" customWidth="1"/>
  </cols>
  <sheetData>
    <row r="1" spans="2:7" ht="15.75" thickBot="1" x14ac:dyDescent="0.3"/>
    <row r="2" spans="2:7" ht="15.75" thickTop="1" x14ac:dyDescent="0.25">
      <c r="B2" s="380"/>
      <c r="C2" s="381"/>
      <c r="D2" s="307"/>
      <c r="E2" s="293"/>
      <c r="F2" s="293"/>
      <c r="G2" s="308"/>
    </row>
    <row r="3" spans="2:7" ht="15.75" thickBot="1" x14ac:dyDescent="0.3">
      <c r="B3" s="95"/>
      <c r="C3" s="88"/>
      <c r="D3" s="311"/>
      <c r="E3" s="88"/>
      <c r="F3" s="612" t="s">
        <v>489</v>
      </c>
      <c r="G3" s="613"/>
    </row>
    <row r="4" spans="2:7" ht="59.25" customHeight="1" thickTop="1" x14ac:dyDescent="0.25">
      <c r="B4" s="614" t="s">
        <v>545</v>
      </c>
      <c r="C4" s="614"/>
      <c r="D4" s="614"/>
      <c r="E4" s="614"/>
      <c r="F4" s="614"/>
      <c r="G4" s="615"/>
    </row>
    <row r="5" spans="2:7" ht="16.5" thickBot="1" x14ac:dyDescent="0.3">
      <c r="B5" s="616" t="s">
        <v>10</v>
      </c>
      <c r="C5" s="617"/>
      <c r="D5" s="617"/>
      <c r="E5" s="617"/>
      <c r="F5" s="617"/>
      <c r="G5" s="618"/>
    </row>
    <row r="6" spans="2:7" ht="17.25" thickTop="1" thickBot="1" x14ac:dyDescent="0.3">
      <c r="B6" s="616" t="s">
        <v>328</v>
      </c>
      <c r="C6" s="617"/>
      <c r="D6" s="617"/>
      <c r="E6" s="617"/>
      <c r="F6" s="617"/>
      <c r="G6" s="618"/>
    </row>
    <row r="7" spans="2:7" ht="17.25" thickTop="1" thickBot="1" x14ac:dyDescent="0.3">
      <c r="B7" s="291"/>
      <c r="C7" s="291"/>
      <c r="D7" s="291"/>
      <c r="E7" s="291"/>
      <c r="F7" s="291"/>
      <c r="G7" s="291"/>
    </row>
    <row r="8" spans="2:7" ht="15.75" thickTop="1" x14ac:dyDescent="0.25">
      <c r="B8" s="619" t="s">
        <v>135</v>
      </c>
      <c r="C8" s="620"/>
      <c r="D8" s="623" t="s">
        <v>290</v>
      </c>
      <c r="E8" s="39" t="s">
        <v>39</v>
      </c>
      <c r="F8" s="39" t="s">
        <v>40</v>
      </c>
      <c r="G8" s="40" t="s">
        <v>40</v>
      </c>
    </row>
    <row r="9" spans="2:7" x14ac:dyDescent="0.25">
      <c r="B9" s="621"/>
      <c r="C9" s="622"/>
      <c r="D9" s="624"/>
      <c r="E9" s="42" t="s">
        <v>43</v>
      </c>
      <c r="F9" s="42" t="s">
        <v>329</v>
      </c>
      <c r="G9" s="43" t="s">
        <v>44</v>
      </c>
    </row>
    <row r="10" spans="2:7" ht="15.75" thickBot="1" x14ac:dyDescent="0.3">
      <c r="B10" s="621"/>
      <c r="C10" s="622"/>
      <c r="D10" s="625"/>
      <c r="E10" s="47" t="s">
        <v>45</v>
      </c>
      <c r="F10" s="47" t="s">
        <v>46</v>
      </c>
      <c r="G10" s="48" t="s">
        <v>46</v>
      </c>
    </row>
    <row r="11" spans="2:7" ht="15.75" thickTop="1" x14ac:dyDescent="0.25">
      <c r="B11" s="292"/>
      <c r="C11" s="293"/>
      <c r="D11" s="294"/>
      <c r="E11" s="295"/>
      <c r="F11" s="296"/>
      <c r="G11" s="297"/>
    </row>
    <row r="12" spans="2:7" x14ac:dyDescent="0.25">
      <c r="B12" s="54" t="s">
        <v>47</v>
      </c>
      <c r="C12" s="55" t="s">
        <v>48</v>
      </c>
      <c r="D12" s="51"/>
      <c r="E12" s="52"/>
      <c r="F12" s="52"/>
      <c r="G12" s="53"/>
    </row>
    <row r="13" spans="2:7" x14ac:dyDescent="0.25">
      <c r="B13" s="54"/>
      <c r="C13" s="50"/>
      <c r="D13" s="51"/>
      <c r="E13" s="52"/>
      <c r="F13" s="52"/>
      <c r="G13" s="53"/>
    </row>
    <row r="14" spans="2:7" x14ac:dyDescent="0.25">
      <c r="B14" s="54" t="s">
        <v>49</v>
      </c>
      <c r="C14" s="55" t="s">
        <v>330</v>
      </c>
      <c r="D14" s="51"/>
      <c r="E14" s="52"/>
      <c r="F14" s="52"/>
      <c r="G14" s="53"/>
    </row>
    <row r="15" spans="2:7" x14ac:dyDescent="0.25">
      <c r="B15" s="54"/>
      <c r="C15" s="63" t="s">
        <v>331</v>
      </c>
      <c r="D15" s="51">
        <v>1</v>
      </c>
      <c r="E15" s="60"/>
      <c r="F15" s="60"/>
      <c r="G15" s="61"/>
    </row>
    <row r="16" spans="2:7" x14ac:dyDescent="0.25">
      <c r="B16" s="54"/>
      <c r="C16" s="63" t="s">
        <v>332</v>
      </c>
      <c r="D16" s="51">
        <v>1</v>
      </c>
      <c r="E16" s="60"/>
      <c r="F16" s="60"/>
      <c r="G16" s="61"/>
    </row>
    <row r="17" spans="2:7" x14ac:dyDescent="0.25">
      <c r="B17" s="54"/>
      <c r="C17" s="63" t="s">
        <v>333</v>
      </c>
      <c r="D17" s="51">
        <v>2</v>
      </c>
      <c r="E17" s="60"/>
      <c r="F17" s="60"/>
      <c r="G17" s="61"/>
    </row>
    <row r="18" spans="2:7" x14ac:dyDescent="0.25">
      <c r="B18" s="54"/>
      <c r="C18" s="63" t="s">
        <v>334</v>
      </c>
      <c r="D18" s="51">
        <v>2</v>
      </c>
      <c r="E18" s="60"/>
      <c r="F18" s="60"/>
      <c r="G18" s="61"/>
    </row>
    <row r="19" spans="2:7" x14ac:dyDescent="0.25">
      <c r="B19" s="54"/>
      <c r="C19" s="63" t="s">
        <v>335</v>
      </c>
      <c r="D19" s="51">
        <v>2</v>
      </c>
      <c r="E19" s="60"/>
      <c r="F19" s="60"/>
      <c r="G19" s="61"/>
    </row>
    <row r="20" spans="2:7" x14ac:dyDescent="0.25">
      <c r="B20" s="54"/>
      <c r="C20" s="63" t="s">
        <v>336</v>
      </c>
      <c r="D20" s="51">
        <v>2</v>
      </c>
      <c r="E20" s="60"/>
      <c r="F20" s="60"/>
      <c r="G20" s="61"/>
    </row>
    <row r="21" spans="2:7" x14ac:dyDescent="0.25">
      <c r="B21" s="54"/>
      <c r="C21" s="68" t="s">
        <v>69</v>
      </c>
      <c r="D21" s="69">
        <f>SUM(D15:D20)</f>
        <v>10</v>
      </c>
      <c r="E21" s="60"/>
      <c r="F21" s="70"/>
      <c r="G21" s="71"/>
    </row>
    <row r="22" spans="2:7" x14ac:dyDescent="0.25">
      <c r="B22" s="54"/>
      <c r="C22" s="63"/>
      <c r="D22" s="51"/>
      <c r="E22" s="60"/>
      <c r="F22" s="60"/>
      <c r="G22" s="61"/>
    </row>
    <row r="23" spans="2:7" x14ac:dyDescent="0.25">
      <c r="B23" s="54" t="s">
        <v>70</v>
      </c>
      <c r="C23" s="55" t="s">
        <v>337</v>
      </c>
      <c r="D23" s="51"/>
      <c r="E23" s="60"/>
      <c r="F23" s="60"/>
      <c r="G23" s="61"/>
    </row>
    <row r="24" spans="2:7" x14ac:dyDescent="0.25">
      <c r="B24" s="54"/>
      <c r="C24" s="63" t="s">
        <v>338</v>
      </c>
      <c r="D24" s="51">
        <v>2</v>
      </c>
      <c r="E24" s="60"/>
      <c r="F24" s="60"/>
      <c r="G24" s="61"/>
    </row>
    <row r="25" spans="2:7" x14ac:dyDescent="0.25">
      <c r="B25" s="54"/>
      <c r="C25" s="63" t="s">
        <v>339</v>
      </c>
      <c r="D25" s="51">
        <v>2</v>
      </c>
      <c r="E25" s="60"/>
      <c r="F25" s="60"/>
      <c r="G25" s="61"/>
    </row>
    <row r="26" spans="2:7" x14ac:dyDescent="0.25">
      <c r="B26" s="54"/>
      <c r="C26" s="63" t="s">
        <v>340</v>
      </c>
      <c r="D26" s="51">
        <v>2</v>
      </c>
      <c r="E26" s="60"/>
      <c r="F26" s="60"/>
      <c r="G26" s="61"/>
    </row>
    <row r="27" spans="2:7" x14ac:dyDescent="0.25">
      <c r="B27" s="54"/>
      <c r="C27" s="63" t="s">
        <v>341</v>
      </c>
      <c r="D27" s="51">
        <v>2</v>
      </c>
      <c r="E27" s="60"/>
      <c r="F27" s="60"/>
      <c r="G27" s="61"/>
    </row>
    <row r="28" spans="2:7" x14ac:dyDescent="0.25">
      <c r="B28" s="54"/>
      <c r="C28" s="63" t="s">
        <v>342</v>
      </c>
      <c r="D28" s="51">
        <v>2</v>
      </c>
      <c r="E28" s="60"/>
      <c r="F28" s="60"/>
      <c r="G28" s="61"/>
    </row>
    <row r="29" spans="2:7" x14ac:dyDescent="0.25">
      <c r="B29" s="54"/>
      <c r="C29" s="63" t="s">
        <v>343</v>
      </c>
      <c r="D29" s="51">
        <v>2</v>
      </c>
      <c r="E29" s="60"/>
      <c r="F29" s="60"/>
      <c r="G29" s="61"/>
    </row>
    <row r="30" spans="2:7" x14ac:dyDescent="0.25">
      <c r="B30" s="54"/>
      <c r="C30" s="63" t="s">
        <v>344</v>
      </c>
      <c r="D30" s="51">
        <v>2</v>
      </c>
      <c r="E30" s="60"/>
      <c r="F30" s="60"/>
      <c r="G30" s="61"/>
    </row>
    <row r="31" spans="2:7" x14ac:dyDescent="0.25">
      <c r="B31" s="54"/>
      <c r="C31" s="63" t="s">
        <v>345</v>
      </c>
      <c r="D31" s="51">
        <v>4</v>
      </c>
      <c r="E31" s="60"/>
      <c r="F31" s="60"/>
      <c r="G31" s="61"/>
    </row>
    <row r="32" spans="2:7" x14ac:dyDescent="0.25">
      <c r="B32" s="54"/>
      <c r="C32" s="63" t="s">
        <v>346</v>
      </c>
      <c r="D32" s="51">
        <v>4</v>
      </c>
      <c r="E32" s="60"/>
      <c r="F32" s="60"/>
      <c r="G32" s="61"/>
    </row>
    <row r="33" spans="2:7" x14ac:dyDescent="0.25">
      <c r="B33" s="54"/>
      <c r="C33" s="63" t="s">
        <v>347</v>
      </c>
      <c r="D33" s="51">
        <v>4</v>
      </c>
      <c r="E33" s="60"/>
      <c r="F33" s="60"/>
      <c r="G33" s="61"/>
    </row>
    <row r="34" spans="2:7" x14ac:dyDescent="0.25">
      <c r="B34" s="54"/>
      <c r="C34" s="63" t="s">
        <v>348</v>
      </c>
      <c r="D34" s="51">
        <v>4</v>
      </c>
      <c r="E34" s="60"/>
      <c r="F34" s="60"/>
      <c r="G34" s="61"/>
    </row>
    <row r="35" spans="2:7" x14ac:dyDescent="0.25">
      <c r="B35" s="54"/>
      <c r="C35" s="63" t="s">
        <v>349</v>
      </c>
      <c r="D35" s="51">
        <v>7</v>
      </c>
      <c r="E35" s="60"/>
      <c r="F35" s="60"/>
      <c r="G35" s="61"/>
    </row>
    <row r="36" spans="2:7" x14ac:dyDescent="0.25">
      <c r="B36" s="54"/>
      <c r="C36" s="58" t="s">
        <v>350</v>
      </c>
      <c r="D36" s="80">
        <v>9</v>
      </c>
      <c r="E36" s="60"/>
      <c r="F36" s="60"/>
      <c r="G36" s="61"/>
    </row>
    <row r="37" spans="2:7" x14ac:dyDescent="0.25">
      <c r="B37" s="54"/>
      <c r="C37" s="63" t="s">
        <v>351</v>
      </c>
      <c r="D37" s="51">
        <v>10</v>
      </c>
      <c r="E37" s="60"/>
      <c r="F37" s="60"/>
      <c r="G37" s="61"/>
    </row>
    <row r="38" spans="2:7" x14ac:dyDescent="0.25">
      <c r="B38" s="54"/>
      <c r="C38" s="63" t="s">
        <v>352</v>
      </c>
      <c r="D38" s="51">
        <v>6</v>
      </c>
      <c r="E38" s="60"/>
      <c r="F38" s="60"/>
      <c r="G38" s="61"/>
    </row>
    <row r="39" spans="2:7" x14ac:dyDescent="0.25">
      <c r="B39" s="54"/>
      <c r="C39" s="63" t="s">
        <v>353</v>
      </c>
      <c r="D39" s="80">
        <v>9</v>
      </c>
      <c r="E39" s="60"/>
      <c r="F39" s="60"/>
      <c r="G39" s="61"/>
    </row>
    <row r="40" spans="2:7" x14ac:dyDescent="0.25">
      <c r="B40" s="54"/>
      <c r="C40" s="63" t="s">
        <v>354</v>
      </c>
      <c r="D40" s="51">
        <v>5</v>
      </c>
      <c r="E40" s="77"/>
      <c r="F40" s="60"/>
      <c r="G40" s="61"/>
    </row>
    <row r="41" spans="2:7" x14ac:dyDescent="0.25">
      <c r="B41" s="54"/>
      <c r="C41" s="63" t="s">
        <v>355</v>
      </c>
      <c r="D41" s="51">
        <v>3</v>
      </c>
      <c r="E41" s="77"/>
      <c r="F41" s="60"/>
      <c r="G41" s="61"/>
    </row>
    <row r="42" spans="2:7" x14ac:dyDescent="0.25">
      <c r="B42" s="54"/>
      <c r="C42" s="63" t="s">
        <v>356</v>
      </c>
      <c r="D42" s="51">
        <v>5</v>
      </c>
      <c r="E42" s="60"/>
      <c r="F42" s="60"/>
      <c r="G42" s="61"/>
    </row>
    <row r="43" spans="2:7" x14ac:dyDescent="0.25">
      <c r="B43" s="54"/>
      <c r="C43" s="63" t="s">
        <v>357</v>
      </c>
      <c r="D43" s="51">
        <v>7</v>
      </c>
      <c r="E43" s="60"/>
      <c r="F43" s="60"/>
      <c r="G43" s="61"/>
    </row>
    <row r="44" spans="2:7" x14ac:dyDescent="0.25">
      <c r="B44" s="54"/>
      <c r="C44" s="58" t="s">
        <v>358</v>
      </c>
      <c r="D44" s="80">
        <v>1</v>
      </c>
      <c r="E44" s="60"/>
      <c r="F44" s="60"/>
      <c r="G44" s="61"/>
    </row>
    <row r="45" spans="2:7" x14ac:dyDescent="0.25">
      <c r="B45" s="54"/>
      <c r="C45" s="58" t="s">
        <v>359</v>
      </c>
      <c r="D45" s="80">
        <v>1</v>
      </c>
      <c r="E45" s="60"/>
      <c r="F45" s="60"/>
      <c r="G45" s="61"/>
    </row>
    <row r="46" spans="2:7" x14ac:dyDescent="0.25">
      <c r="B46" s="54"/>
      <c r="C46" s="58" t="s">
        <v>360</v>
      </c>
      <c r="D46" s="80">
        <v>1</v>
      </c>
      <c r="E46" s="60"/>
      <c r="F46" s="60"/>
      <c r="G46" s="61"/>
    </row>
    <row r="47" spans="2:7" x14ac:dyDescent="0.25">
      <c r="B47" s="54"/>
      <c r="C47" s="68" t="s">
        <v>69</v>
      </c>
      <c r="D47" s="69">
        <f>SUM(D24:D46)</f>
        <v>94</v>
      </c>
      <c r="E47" s="60"/>
      <c r="F47" s="70"/>
      <c r="G47" s="71"/>
    </row>
    <row r="48" spans="2:7" x14ac:dyDescent="0.25">
      <c r="B48" s="54"/>
      <c r="C48" s="50"/>
      <c r="D48" s="51"/>
      <c r="E48" s="60"/>
      <c r="F48" s="60"/>
      <c r="G48" s="61"/>
    </row>
    <row r="49" spans="2:7" x14ac:dyDescent="0.25">
      <c r="B49" s="54" t="s">
        <v>79</v>
      </c>
      <c r="C49" s="55" t="s">
        <v>361</v>
      </c>
      <c r="D49" s="51"/>
      <c r="E49" s="60"/>
      <c r="F49" s="60"/>
      <c r="G49" s="61"/>
    </row>
    <row r="50" spans="2:7" x14ac:dyDescent="0.25">
      <c r="B50" s="54"/>
      <c r="C50" s="50" t="s">
        <v>362</v>
      </c>
      <c r="D50" s="51">
        <v>2</v>
      </c>
      <c r="E50" s="60"/>
      <c r="F50" s="60"/>
      <c r="G50" s="61"/>
    </row>
    <row r="51" spans="2:7" x14ac:dyDescent="0.25">
      <c r="B51" s="54"/>
      <c r="C51" s="50" t="s">
        <v>363</v>
      </c>
      <c r="D51" s="51">
        <v>9</v>
      </c>
      <c r="E51" s="60"/>
      <c r="F51" s="60"/>
      <c r="G51" s="61"/>
    </row>
    <row r="52" spans="2:7" x14ac:dyDescent="0.25">
      <c r="B52" s="54"/>
      <c r="C52" s="50" t="s">
        <v>364</v>
      </c>
      <c r="D52" s="51">
        <v>13</v>
      </c>
      <c r="E52" s="60"/>
      <c r="F52" s="60"/>
      <c r="G52" s="61"/>
    </row>
    <row r="53" spans="2:7" x14ac:dyDescent="0.25">
      <c r="B53" s="54"/>
      <c r="C53" s="68" t="s">
        <v>69</v>
      </c>
      <c r="D53" s="69">
        <f>SUM(D50:D52)</f>
        <v>24</v>
      </c>
      <c r="E53" s="60"/>
      <c r="F53" s="70"/>
      <c r="G53" s="71"/>
    </row>
    <row r="54" spans="2:7" x14ac:dyDescent="0.25">
      <c r="B54" s="54"/>
      <c r="C54" s="50"/>
      <c r="D54" s="51"/>
      <c r="E54" s="60"/>
      <c r="F54" s="60"/>
      <c r="G54" s="61"/>
    </row>
    <row r="55" spans="2:7" x14ac:dyDescent="0.25">
      <c r="B55" s="54" t="s">
        <v>86</v>
      </c>
      <c r="C55" s="55" t="s">
        <v>365</v>
      </c>
      <c r="D55" s="51"/>
      <c r="E55" s="60"/>
      <c r="F55" s="60"/>
      <c r="G55" s="61"/>
    </row>
    <row r="56" spans="2:7" x14ac:dyDescent="0.25">
      <c r="B56" s="54"/>
      <c r="C56" s="50" t="s">
        <v>366</v>
      </c>
      <c r="D56" s="298">
        <v>5</v>
      </c>
      <c r="E56" s="60"/>
      <c r="F56" s="60"/>
      <c r="G56" s="61"/>
    </row>
    <row r="57" spans="2:7" x14ac:dyDescent="0.25">
      <c r="B57" s="54"/>
      <c r="C57" s="50" t="s">
        <v>367</v>
      </c>
      <c r="D57" s="298">
        <v>5</v>
      </c>
      <c r="E57" s="60"/>
      <c r="F57" s="60"/>
      <c r="G57" s="61"/>
    </row>
    <row r="58" spans="2:7" x14ac:dyDescent="0.25">
      <c r="B58" s="54"/>
      <c r="C58" s="50" t="s">
        <v>368</v>
      </c>
      <c r="D58" s="298">
        <v>4</v>
      </c>
      <c r="E58" s="60"/>
      <c r="F58" s="60"/>
      <c r="G58" s="61"/>
    </row>
    <row r="59" spans="2:7" x14ac:dyDescent="0.25">
      <c r="B59" s="54"/>
      <c r="C59" s="63" t="s">
        <v>369</v>
      </c>
      <c r="D59" s="298">
        <v>5</v>
      </c>
      <c r="E59" s="60"/>
      <c r="F59" s="60"/>
      <c r="G59" s="61"/>
    </row>
    <row r="60" spans="2:7" x14ac:dyDescent="0.25">
      <c r="B60" s="54"/>
      <c r="C60" s="50" t="s">
        <v>370</v>
      </c>
      <c r="D60" s="298">
        <v>6</v>
      </c>
      <c r="E60" s="60"/>
      <c r="F60" s="60"/>
      <c r="G60" s="61"/>
    </row>
    <row r="61" spans="2:7" x14ac:dyDescent="0.25">
      <c r="B61" s="54"/>
      <c r="C61" s="50" t="s">
        <v>371</v>
      </c>
      <c r="D61" s="298">
        <v>4</v>
      </c>
      <c r="E61" s="60"/>
      <c r="F61" s="60"/>
      <c r="G61" s="61"/>
    </row>
    <row r="62" spans="2:7" x14ac:dyDescent="0.25">
      <c r="B62" s="54"/>
      <c r="C62" s="50" t="s">
        <v>372</v>
      </c>
      <c r="D62" s="298">
        <v>12</v>
      </c>
      <c r="E62" s="60"/>
      <c r="F62" s="60"/>
      <c r="G62" s="61"/>
    </row>
    <row r="63" spans="2:7" x14ac:dyDescent="0.25">
      <c r="B63" s="54"/>
      <c r="C63" s="50" t="s">
        <v>373</v>
      </c>
      <c r="D63" s="298">
        <v>6</v>
      </c>
      <c r="E63" s="60"/>
      <c r="F63" s="60"/>
      <c r="G63" s="61"/>
    </row>
    <row r="64" spans="2:7" x14ac:dyDescent="0.25">
      <c r="B64" s="54"/>
      <c r="C64" s="63" t="s">
        <v>374</v>
      </c>
      <c r="D64" s="298">
        <v>8</v>
      </c>
      <c r="E64" s="60"/>
      <c r="F64" s="60"/>
      <c r="G64" s="61"/>
    </row>
    <row r="65" spans="2:7" x14ac:dyDescent="0.25">
      <c r="B65" s="54"/>
      <c r="C65" s="63" t="s">
        <v>375</v>
      </c>
      <c r="D65" s="298">
        <v>4</v>
      </c>
      <c r="E65" s="60"/>
      <c r="F65" s="60"/>
      <c r="G65" s="61"/>
    </row>
    <row r="66" spans="2:7" x14ac:dyDescent="0.25">
      <c r="B66" s="54"/>
      <c r="C66" s="63" t="s">
        <v>376</v>
      </c>
      <c r="D66" s="298">
        <v>11</v>
      </c>
      <c r="E66" s="60"/>
      <c r="F66" s="60"/>
      <c r="G66" s="61"/>
    </row>
    <row r="67" spans="2:7" x14ac:dyDescent="0.25">
      <c r="B67" s="54"/>
      <c r="C67" s="63" t="s">
        <v>377</v>
      </c>
      <c r="D67" s="298">
        <v>11</v>
      </c>
      <c r="E67" s="60"/>
      <c r="F67" s="60"/>
      <c r="G67" s="61"/>
    </row>
    <row r="68" spans="2:7" x14ac:dyDescent="0.25">
      <c r="B68" s="54"/>
      <c r="C68" s="68" t="s">
        <v>69</v>
      </c>
      <c r="D68" s="69">
        <f>SUM(D56:D67)</f>
        <v>81</v>
      </c>
      <c r="E68" s="70"/>
      <c r="F68" s="70"/>
      <c r="G68" s="71"/>
    </row>
    <row r="69" spans="2:7" x14ac:dyDescent="0.25">
      <c r="B69" s="54"/>
      <c r="C69" s="68"/>
      <c r="D69" s="69"/>
      <c r="E69" s="70"/>
      <c r="F69" s="70"/>
      <c r="G69" s="71"/>
    </row>
    <row r="70" spans="2:7" x14ac:dyDescent="0.25">
      <c r="B70" s="54"/>
      <c r="C70" s="81" t="s">
        <v>378</v>
      </c>
      <c r="D70" s="69" t="s">
        <v>129</v>
      </c>
      <c r="E70" s="70"/>
      <c r="F70" s="83"/>
      <c r="G70" s="71"/>
    </row>
    <row r="71" spans="2:7" x14ac:dyDescent="0.25">
      <c r="B71" s="54"/>
      <c r="C71" s="81"/>
      <c r="D71" s="69"/>
      <c r="E71" s="70"/>
      <c r="F71" s="83"/>
      <c r="G71" s="71"/>
    </row>
    <row r="72" spans="2:7" ht="15.75" x14ac:dyDescent="0.25">
      <c r="B72" s="54"/>
      <c r="C72" s="299" t="s">
        <v>379</v>
      </c>
      <c r="D72" s="300" t="s">
        <v>129</v>
      </c>
      <c r="E72" s="70"/>
      <c r="F72" s="70"/>
      <c r="G72" s="71"/>
    </row>
    <row r="73" spans="2:7" ht="15.75" thickBot="1" x14ac:dyDescent="0.3">
      <c r="B73" s="301"/>
      <c r="C73" s="302"/>
      <c r="D73" s="89"/>
      <c r="E73" s="90"/>
      <c r="F73" s="90"/>
      <c r="G73" s="91"/>
    </row>
    <row r="74" spans="2:7" ht="15.75" thickTop="1" x14ac:dyDescent="0.25">
      <c r="B74" s="49"/>
      <c r="C74" s="303"/>
      <c r="D74" s="304"/>
      <c r="E74" s="60"/>
      <c r="F74" s="60"/>
      <c r="G74" s="61"/>
    </row>
    <row r="75" spans="2:7" x14ac:dyDescent="0.25">
      <c r="B75" s="49"/>
      <c r="C75" s="305" t="s">
        <v>40</v>
      </c>
      <c r="D75" s="306">
        <f>+D21+D47+D53+D68</f>
        <v>209</v>
      </c>
      <c r="E75" s="93"/>
      <c r="F75" s="94">
        <f>+SUM(F18:F64)</f>
        <v>0</v>
      </c>
      <c r="G75" s="71"/>
    </row>
    <row r="76" spans="2:7" ht="15.75" thickBot="1" x14ac:dyDescent="0.3">
      <c r="B76" s="49"/>
      <c r="C76" s="303"/>
      <c r="D76" s="304"/>
      <c r="E76" s="52"/>
      <c r="F76" s="52"/>
      <c r="G76" s="53"/>
    </row>
    <row r="77" spans="2:7" ht="15.75" thickTop="1" x14ac:dyDescent="0.25">
      <c r="B77" s="292"/>
      <c r="C77" s="293"/>
      <c r="D77" s="307"/>
      <c r="E77" s="293"/>
      <c r="F77" s="293"/>
      <c r="G77" s="308"/>
    </row>
    <row r="78" spans="2:7" ht="50.25" customHeight="1" x14ac:dyDescent="0.25">
      <c r="B78" s="609" t="s">
        <v>380</v>
      </c>
      <c r="C78" s="610"/>
      <c r="D78" s="610"/>
      <c r="E78" s="610"/>
      <c r="F78" s="610"/>
      <c r="G78" s="611"/>
    </row>
    <row r="79" spans="2:7" ht="21" customHeight="1" thickBot="1" x14ac:dyDescent="0.3">
      <c r="B79" s="606" t="s">
        <v>381</v>
      </c>
      <c r="C79" s="607"/>
      <c r="D79" s="607"/>
      <c r="E79" s="607"/>
      <c r="F79" s="607"/>
      <c r="G79" s="608"/>
    </row>
    <row r="80" spans="2:7" ht="15.75" thickTop="1" x14ac:dyDescent="0.25">
      <c r="B80" s="292"/>
      <c r="C80" s="309"/>
      <c r="D80" s="2"/>
      <c r="E80" s="2"/>
      <c r="F80" s="310"/>
      <c r="G80" s="308"/>
    </row>
    <row r="81" spans="2:7" x14ac:dyDescent="0.25">
      <c r="B81" s="49"/>
      <c r="C81" s="20"/>
      <c r="D81" s="18"/>
      <c r="E81" s="18"/>
      <c r="F81" s="33"/>
      <c r="G81" s="104"/>
    </row>
    <row r="82" spans="2:7" x14ac:dyDescent="0.25">
      <c r="B82" s="49"/>
      <c r="C82" s="18"/>
      <c r="D82" s="18"/>
      <c r="E82" s="18"/>
      <c r="F82" s="18"/>
      <c r="G82" s="104"/>
    </row>
    <row r="83" spans="2:7" x14ac:dyDescent="0.25">
      <c r="B83" s="49"/>
      <c r="C83" s="30" t="s">
        <v>36</v>
      </c>
      <c r="D83" s="29"/>
      <c r="E83" s="107" t="s">
        <v>37</v>
      </c>
      <c r="F83" s="107"/>
      <c r="G83" s="104"/>
    </row>
    <row r="84" spans="2:7" ht="15.75" thickBot="1" x14ac:dyDescent="0.3">
      <c r="B84" s="95"/>
      <c r="C84" s="88"/>
      <c r="D84" s="311"/>
      <c r="E84" s="88"/>
      <c r="F84" s="88"/>
      <c r="G84" s="106"/>
    </row>
    <row r="85" spans="2:7" ht="15.75" thickTop="1" x14ac:dyDescent="0.25"/>
  </sheetData>
  <mergeCells count="8">
    <mergeCell ref="B79:G79"/>
    <mergeCell ref="B78:G78"/>
    <mergeCell ref="F3:G3"/>
    <mergeCell ref="B4:G4"/>
    <mergeCell ref="B5:G5"/>
    <mergeCell ref="B6:G6"/>
    <mergeCell ref="B8:C10"/>
    <mergeCell ref="D8:D10"/>
  </mergeCells>
  <pageMargins left="0.7" right="0.7" top="0.75" bottom="0.75" header="0.3" footer="0.3"/>
  <pageSetup paperSize="9" scale="67" fitToHeight="0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94"/>
  <sheetViews>
    <sheetView zoomScale="90" zoomScaleNormal="90" workbookViewId="0">
      <selection activeCell="B19" sqref="B19"/>
    </sheetView>
  </sheetViews>
  <sheetFormatPr baseColWidth="10" defaultRowHeight="15" x14ac:dyDescent="0.25"/>
  <cols>
    <col min="2" max="2" width="65.5703125" customWidth="1"/>
    <col min="3" max="3" width="12" customWidth="1"/>
    <col min="4" max="4" width="18" customWidth="1"/>
    <col min="5" max="5" width="17.85546875" customWidth="1"/>
    <col min="6" max="6" width="22.7109375" customWidth="1"/>
    <col min="7" max="7" width="19.7109375" customWidth="1"/>
    <col min="8" max="8" width="20.7109375" customWidth="1"/>
    <col min="9" max="9" width="21.140625" customWidth="1"/>
  </cols>
  <sheetData>
    <row r="1" spans="2:9" ht="15.75" thickBot="1" x14ac:dyDescent="0.3"/>
    <row r="2" spans="2:9" ht="15.75" thickTop="1" x14ac:dyDescent="0.25">
      <c r="B2" s="181"/>
      <c r="C2" s="169"/>
      <c r="D2" s="170"/>
      <c r="E2" s="2"/>
      <c r="F2" s="2"/>
      <c r="G2" s="2"/>
      <c r="H2" s="2"/>
      <c r="I2" s="182"/>
    </row>
    <row r="3" spans="2:9" ht="16.5" thickBot="1" x14ac:dyDescent="0.3">
      <c r="B3" s="3"/>
      <c r="C3" s="173"/>
      <c r="D3" s="174"/>
      <c r="E3" s="4"/>
      <c r="F3" s="4"/>
      <c r="G3" s="4"/>
      <c r="H3" s="593" t="s">
        <v>490</v>
      </c>
      <c r="I3" s="594"/>
    </row>
    <row r="4" spans="2:9" ht="75" customHeight="1" thickTop="1" thickBot="1" x14ac:dyDescent="0.3">
      <c r="B4" s="741" t="s">
        <v>545</v>
      </c>
      <c r="C4" s="641"/>
      <c r="D4" s="641"/>
      <c r="E4" s="641"/>
      <c r="F4" s="641"/>
      <c r="G4" s="641"/>
      <c r="H4" s="641"/>
      <c r="I4" s="642"/>
    </row>
    <row r="5" spans="2:9" ht="16.5" thickTop="1" thickBot="1" x14ac:dyDescent="0.3">
      <c r="B5" s="628" t="s">
        <v>134</v>
      </c>
      <c r="C5" s="629"/>
      <c r="D5" s="629"/>
      <c r="E5" s="629"/>
      <c r="F5" s="629"/>
      <c r="G5" s="629"/>
      <c r="H5" s="629"/>
      <c r="I5" s="630"/>
    </row>
    <row r="6" spans="2:9" ht="16.5" thickTop="1" thickBot="1" x14ac:dyDescent="0.3">
      <c r="B6" s="110"/>
      <c r="C6" s="110"/>
      <c r="D6" s="111"/>
      <c r="E6" s="110"/>
      <c r="F6" s="110"/>
      <c r="G6" s="110"/>
      <c r="H6" s="110"/>
      <c r="I6" s="110"/>
    </row>
    <row r="7" spans="2:9" ht="15.75" thickTop="1" x14ac:dyDescent="0.25">
      <c r="B7" s="631" t="s">
        <v>135</v>
      </c>
      <c r="C7" s="633" t="s">
        <v>136</v>
      </c>
      <c r="D7" s="112" t="s">
        <v>137</v>
      </c>
      <c r="E7" s="113" t="s">
        <v>138</v>
      </c>
      <c r="F7" s="633" t="s">
        <v>139</v>
      </c>
      <c r="G7" s="113" t="s">
        <v>39</v>
      </c>
      <c r="H7" s="113" t="s">
        <v>39</v>
      </c>
      <c r="I7" s="114" t="s">
        <v>39</v>
      </c>
    </row>
    <row r="8" spans="2:9" ht="28.5" customHeight="1" x14ac:dyDescent="0.25">
      <c r="B8" s="632"/>
      <c r="C8" s="634"/>
      <c r="D8" s="115" t="s">
        <v>140</v>
      </c>
      <c r="E8" s="116" t="s">
        <v>141</v>
      </c>
      <c r="F8" s="634"/>
      <c r="G8" s="116" t="s">
        <v>142</v>
      </c>
      <c r="H8" s="116" t="s">
        <v>143</v>
      </c>
      <c r="I8" s="117" t="s">
        <v>144</v>
      </c>
    </row>
    <row r="9" spans="2:9" ht="15.75" thickBot="1" x14ac:dyDescent="0.3">
      <c r="B9" s="118"/>
      <c r="C9" s="635"/>
      <c r="D9" s="119">
        <v>1</v>
      </c>
      <c r="E9" s="14">
        <v>2</v>
      </c>
      <c r="F9" s="120">
        <v>3</v>
      </c>
      <c r="G9" s="120">
        <v>4</v>
      </c>
      <c r="H9" s="121">
        <v>5</v>
      </c>
      <c r="I9" s="122">
        <v>6</v>
      </c>
    </row>
    <row r="10" spans="2:9" ht="15.75" thickTop="1" x14ac:dyDescent="0.25">
      <c r="B10" s="123"/>
      <c r="C10" s="124"/>
      <c r="D10" s="125"/>
      <c r="E10" s="124"/>
      <c r="F10" s="124"/>
      <c r="G10" s="124"/>
      <c r="H10" s="124"/>
      <c r="I10" s="126"/>
    </row>
    <row r="11" spans="2:9" x14ac:dyDescent="0.25">
      <c r="B11" s="127" t="s">
        <v>145</v>
      </c>
      <c r="C11" s="124"/>
      <c r="D11" s="125"/>
      <c r="E11" s="124"/>
      <c r="F11" s="124"/>
      <c r="G11" s="124"/>
      <c r="H11" s="124"/>
      <c r="I11" s="126"/>
    </row>
    <row r="12" spans="2:9" x14ac:dyDescent="0.25">
      <c r="B12" s="123"/>
      <c r="C12" s="128"/>
      <c r="D12" s="125"/>
      <c r="E12" s="124"/>
      <c r="F12" s="124"/>
      <c r="G12" s="125"/>
      <c r="H12" s="124"/>
      <c r="I12" s="126"/>
    </row>
    <row r="13" spans="2:9" x14ac:dyDescent="0.25">
      <c r="B13" s="129" t="s">
        <v>146</v>
      </c>
      <c r="C13" s="124"/>
      <c r="D13" s="125"/>
      <c r="E13" s="124"/>
      <c r="F13" s="124"/>
      <c r="G13" s="125"/>
      <c r="H13" s="124"/>
      <c r="I13" s="126"/>
    </row>
    <row r="14" spans="2:9" x14ac:dyDescent="0.25">
      <c r="B14" s="130" t="s">
        <v>147</v>
      </c>
      <c r="C14" s="128">
        <v>63</v>
      </c>
      <c r="D14" s="131">
        <v>7200</v>
      </c>
      <c r="E14" s="125"/>
      <c r="F14" s="131"/>
      <c r="G14" s="132"/>
      <c r="H14" s="133"/>
      <c r="I14" s="134"/>
    </row>
    <row r="15" spans="2:9" x14ac:dyDescent="0.25">
      <c r="B15" s="130" t="s">
        <v>148</v>
      </c>
      <c r="C15" s="128">
        <v>6</v>
      </c>
      <c r="D15" s="131">
        <v>7000</v>
      </c>
      <c r="E15" s="125"/>
      <c r="F15" s="131"/>
      <c r="G15" s="132"/>
      <c r="H15" s="133"/>
      <c r="I15" s="134"/>
    </row>
    <row r="16" spans="2:9" x14ac:dyDescent="0.25">
      <c r="B16" s="130" t="s">
        <v>149</v>
      </c>
      <c r="C16" s="128">
        <v>6</v>
      </c>
      <c r="D16" s="131">
        <v>7200</v>
      </c>
      <c r="E16" s="125"/>
      <c r="F16" s="131"/>
      <c r="G16" s="132"/>
      <c r="H16" s="133"/>
      <c r="I16" s="134"/>
    </row>
    <row r="17" spans="2:9" x14ac:dyDescent="0.25">
      <c r="B17" s="130" t="s">
        <v>150</v>
      </c>
      <c r="C17" s="128">
        <v>9</v>
      </c>
      <c r="D17" s="131">
        <v>7000</v>
      </c>
      <c r="E17" s="125"/>
      <c r="F17" s="131"/>
      <c r="G17" s="132"/>
      <c r="H17" s="133"/>
      <c r="I17" s="134"/>
    </row>
    <row r="18" spans="2:9" x14ac:dyDescent="0.25">
      <c r="B18" s="130" t="s">
        <v>151</v>
      </c>
      <c r="C18" s="128">
        <v>24</v>
      </c>
      <c r="D18" s="131">
        <v>7500</v>
      </c>
      <c r="E18" s="125"/>
      <c r="F18" s="131"/>
      <c r="G18" s="132"/>
      <c r="H18" s="133"/>
      <c r="I18" s="134"/>
    </row>
    <row r="19" spans="2:9" x14ac:dyDescent="0.25">
      <c r="B19" s="130" t="s">
        <v>152</v>
      </c>
      <c r="C19" s="128">
        <v>4</v>
      </c>
      <c r="D19" s="125">
        <v>930</v>
      </c>
      <c r="E19" s="125"/>
      <c r="F19" s="131"/>
      <c r="G19" s="132"/>
      <c r="H19" s="133"/>
      <c r="I19" s="134"/>
    </row>
    <row r="20" spans="2:9" x14ac:dyDescent="0.25">
      <c r="B20" s="135" t="s">
        <v>153</v>
      </c>
      <c r="C20" s="128">
        <v>3</v>
      </c>
      <c r="D20" s="125">
        <v>3000</v>
      </c>
      <c r="E20" s="125"/>
      <c r="F20" s="131"/>
      <c r="G20" s="132"/>
      <c r="H20" s="133"/>
      <c r="I20" s="134"/>
    </row>
    <row r="21" spans="2:9" x14ac:dyDescent="0.25">
      <c r="B21" s="135" t="s">
        <v>154</v>
      </c>
      <c r="C21" s="128">
        <v>11</v>
      </c>
      <c r="D21" s="125">
        <v>4000</v>
      </c>
      <c r="E21" s="125"/>
      <c r="F21" s="131"/>
      <c r="G21" s="132"/>
      <c r="H21" s="133"/>
      <c r="I21" s="134"/>
    </row>
    <row r="22" spans="2:9" ht="7.5" customHeight="1" x14ac:dyDescent="0.25">
      <c r="B22" s="130"/>
      <c r="C22" s="128"/>
      <c r="D22" s="131"/>
      <c r="E22" s="125"/>
      <c r="F22" s="131"/>
      <c r="G22" s="132"/>
      <c r="H22" s="133"/>
      <c r="I22" s="134"/>
    </row>
    <row r="23" spans="2:9" x14ac:dyDescent="0.25">
      <c r="B23" s="135" t="s">
        <v>155</v>
      </c>
      <c r="C23" s="128">
        <v>5</v>
      </c>
      <c r="D23" s="125">
        <v>3700</v>
      </c>
      <c r="E23" s="125"/>
      <c r="F23" s="131"/>
      <c r="G23" s="132"/>
      <c r="H23" s="133"/>
      <c r="I23" s="134"/>
    </row>
    <row r="24" spans="2:9" x14ac:dyDescent="0.25">
      <c r="B24" s="136" t="s">
        <v>156</v>
      </c>
      <c r="C24" s="128">
        <v>2</v>
      </c>
      <c r="D24" s="125">
        <v>3700</v>
      </c>
      <c r="E24" s="125"/>
      <c r="F24" s="131"/>
      <c r="G24" s="132"/>
      <c r="H24" s="133"/>
      <c r="I24" s="134"/>
    </row>
    <row r="25" spans="2:9" x14ac:dyDescent="0.25">
      <c r="B25" s="136" t="s">
        <v>157</v>
      </c>
      <c r="C25" s="128">
        <v>1</v>
      </c>
      <c r="D25" s="125">
        <v>3700</v>
      </c>
      <c r="E25" s="125"/>
      <c r="F25" s="131"/>
      <c r="G25" s="132"/>
      <c r="H25" s="133"/>
      <c r="I25" s="134"/>
    </row>
    <row r="26" spans="2:9" x14ac:dyDescent="0.25">
      <c r="B26" s="135" t="s">
        <v>158</v>
      </c>
      <c r="C26" s="128">
        <v>22</v>
      </c>
      <c r="D26" s="125">
        <v>6500</v>
      </c>
      <c r="E26" s="125"/>
      <c r="F26" s="131"/>
      <c r="G26" s="132"/>
      <c r="H26" s="133"/>
      <c r="I26" s="134"/>
    </row>
    <row r="27" spans="2:9" x14ac:dyDescent="0.25">
      <c r="B27" s="135" t="s">
        <v>159</v>
      </c>
      <c r="C27" s="128">
        <v>22</v>
      </c>
      <c r="D27" s="125">
        <v>6500</v>
      </c>
      <c r="E27" s="125"/>
      <c r="F27" s="131"/>
      <c r="G27" s="132"/>
      <c r="H27" s="133"/>
      <c r="I27" s="134"/>
    </row>
    <row r="28" spans="2:9" x14ac:dyDescent="0.25">
      <c r="B28" s="135" t="s">
        <v>160</v>
      </c>
      <c r="C28" s="128">
        <v>3</v>
      </c>
      <c r="D28" s="125">
        <f>+D19</f>
        <v>930</v>
      </c>
      <c r="E28" s="125"/>
      <c r="F28" s="131"/>
      <c r="G28" s="132"/>
      <c r="H28" s="133"/>
      <c r="I28" s="134"/>
    </row>
    <row r="29" spans="2:9" x14ac:dyDescent="0.25">
      <c r="B29" s="135" t="s">
        <v>161</v>
      </c>
      <c r="C29" s="128">
        <v>3</v>
      </c>
      <c r="D29" s="125">
        <v>1322</v>
      </c>
      <c r="E29" s="125"/>
      <c r="F29" s="131"/>
      <c r="G29" s="132"/>
      <c r="H29" s="133"/>
      <c r="I29" s="134"/>
    </row>
    <row r="30" spans="2:9" x14ac:dyDescent="0.25">
      <c r="B30" s="135" t="s">
        <v>162</v>
      </c>
      <c r="C30" s="128">
        <v>3</v>
      </c>
      <c r="D30" s="125">
        <f>+D29</f>
        <v>1322</v>
      </c>
      <c r="E30" s="125"/>
      <c r="F30" s="131"/>
      <c r="G30" s="132"/>
      <c r="H30" s="133"/>
      <c r="I30" s="134"/>
    </row>
    <row r="31" spans="2:9" x14ac:dyDescent="0.25">
      <c r="B31" s="123"/>
      <c r="C31" s="124"/>
      <c r="D31" s="125"/>
      <c r="E31" s="125"/>
      <c r="F31" s="125"/>
      <c r="G31" s="125"/>
      <c r="H31" s="133"/>
      <c r="I31" s="134"/>
    </row>
    <row r="32" spans="2:9" x14ac:dyDescent="0.25">
      <c r="B32" s="129" t="s">
        <v>163</v>
      </c>
      <c r="C32" s="124"/>
      <c r="D32" s="125"/>
      <c r="E32" s="125"/>
      <c r="F32" s="125"/>
      <c r="G32" s="125"/>
      <c r="H32" s="133"/>
      <c r="I32" s="134"/>
    </row>
    <row r="33" spans="2:9" x14ac:dyDescent="0.25">
      <c r="B33" s="135" t="s">
        <v>164</v>
      </c>
      <c r="C33" s="128">
        <v>5</v>
      </c>
      <c r="D33" s="125">
        <v>1325</v>
      </c>
      <c r="E33" s="125"/>
      <c r="F33" s="131"/>
      <c r="G33" s="137"/>
      <c r="H33" s="133"/>
      <c r="I33" s="134"/>
    </row>
    <row r="34" spans="2:9" x14ac:dyDescent="0.25">
      <c r="B34" s="135" t="s">
        <v>165</v>
      </c>
      <c r="C34" s="128">
        <v>8</v>
      </c>
      <c r="D34" s="125"/>
      <c r="E34" s="125"/>
      <c r="F34" s="131"/>
      <c r="G34" s="137"/>
      <c r="H34" s="133"/>
      <c r="I34" s="134"/>
    </row>
    <row r="35" spans="2:9" x14ac:dyDescent="0.25">
      <c r="B35" s="123"/>
      <c r="C35" s="124"/>
      <c r="D35" s="125"/>
      <c r="E35" s="125"/>
      <c r="F35" s="125"/>
      <c r="G35" s="125"/>
      <c r="H35" s="125"/>
      <c r="I35" s="134"/>
    </row>
    <row r="36" spans="2:9" x14ac:dyDescent="0.25">
      <c r="B36" s="138" t="s">
        <v>69</v>
      </c>
      <c r="C36" s="139"/>
      <c r="D36" s="139"/>
      <c r="E36" s="139"/>
      <c r="F36" s="139"/>
      <c r="G36" s="139"/>
      <c r="H36" s="139"/>
      <c r="I36" s="140"/>
    </row>
    <row r="37" spans="2:9" x14ac:dyDescent="0.25">
      <c r="B37" s="17"/>
      <c r="C37" s="124"/>
      <c r="D37" s="125"/>
      <c r="E37" s="125"/>
      <c r="F37" s="125"/>
      <c r="G37" s="125"/>
      <c r="H37" s="125"/>
      <c r="I37" s="134"/>
    </row>
    <row r="38" spans="2:9" x14ac:dyDescent="0.25">
      <c r="B38" s="127" t="s">
        <v>166</v>
      </c>
      <c r="C38" s="124"/>
      <c r="D38" s="125"/>
      <c r="E38" s="125"/>
      <c r="F38" s="125"/>
      <c r="G38" s="125"/>
      <c r="H38" s="125"/>
      <c r="I38" s="134"/>
    </row>
    <row r="39" spans="2:9" x14ac:dyDescent="0.25">
      <c r="B39" s="123"/>
      <c r="C39" s="124"/>
      <c r="D39" s="125"/>
      <c r="E39" s="125"/>
      <c r="F39" s="125"/>
      <c r="G39" s="125"/>
      <c r="H39" s="125"/>
      <c r="I39" s="134"/>
    </row>
    <row r="40" spans="2:9" x14ac:dyDescent="0.25">
      <c r="B40" s="129" t="s">
        <v>167</v>
      </c>
      <c r="C40" s="124"/>
      <c r="D40" s="125"/>
      <c r="E40" s="125"/>
      <c r="F40" s="125"/>
      <c r="G40" s="125"/>
      <c r="H40" s="125"/>
      <c r="I40" s="134"/>
    </row>
    <row r="41" spans="2:9" x14ac:dyDescent="0.25">
      <c r="B41" s="141" t="str">
        <f t="shared" ref="B41:D56" si="0">+B14</f>
        <v>Recolector de 25 yd³</v>
      </c>
      <c r="C41" s="124">
        <v>63</v>
      </c>
      <c r="D41" s="125">
        <f t="shared" si="0"/>
        <v>7200</v>
      </c>
      <c r="E41" s="125"/>
      <c r="F41" s="131"/>
      <c r="G41" s="125"/>
      <c r="H41" s="133"/>
      <c r="I41" s="134"/>
    </row>
    <row r="42" spans="2:9" x14ac:dyDescent="0.25">
      <c r="B42" s="141" t="str">
        <f t="shared" si="0"/>
        <v>Recolector de 25 yd³ (Parroquias Rurales)</v>
      </c>
      <c r="C42" s="124">
        <v>6</v>
      </c>
      <c r="D42" s="125">
        <f t="shared" si="0"/>
        <v>7000</v>
      </c>
      <c r="E42" s="125"/>
      <c r="F42" s="131"/>
      <c r="G42" s="125"/>
      <c r="H42" s="133"/>
      <c r="I42" s="134"/>
    </row>
    <row r="43" spans="2:9" x14ac:dyDescent="0.25">
      <c r="B43" s="141" t="str">
        <f t="shared" si="0"/>
        <v>Recolector de 20 yd³</v>
      </c>
      <c r="C43" s="124">
        <v>6</v>
      </c>
      <c r="D43" s="125">
        <f t="shared" si="0"/>
        <v>7200</v>
      </c>
      <c r="E43" s="125"/>
      <c r="F43" s="131"/>
      <c r="G43" s="125"/>
      <c r="H43" s="133"/>
      <c r="I43" s="134"/>
    </row>
    <row r="44" spans="2:9" x14ac:dyDescent="0.25">
      <c r="B44" s="141" t="str">
        <f t="shared" si="0"/>
        <v>Recolector de 10 yd³</v>
      </c>
      <c r="C44" s="124">
        <v>9</v>
      </c>
      <c r="D44" s="125">
        <f t="shared" si="0"/>
        <v>7000</v>
      </c>
      <c r="E44" s="125"/>
      <c r="F44" s="131"/>
      <c r="G44" s="125"/>
      <c r="H44" s="133"/>
      <c r="I44" s="134"/>
    </row>
    <row r="45" spans="2:9" x14ac:dyDescent="0.25">
      <c r="B45" s="141" t="str">
        <f t="shared" si="0"/>
        <v>Recolector roll on/roll off</v>
      </c>
      <c r="C45" s="124">
        <v>24</v>
      </c>
      <c r="D45" s="125">
        <f t="shared" si="0"/>
        <v>7500</v>
      </c>
      <c r="E45" s="125"/>
      <c r="F45" s="131"/>
      <c r="G45" s="125"/>
      <c r="H45" s="133"/>
      <c r="I45" s="134"/>
    </row>
    <row r="46" spans="2:9" x14ac:dyDescent="0.25">
      <c r="B46" s="141" t="str">
        <f t="shared" si="0"/>
        <v>Cargadora de 2.5 yd³</v>
      </c>
      <c r="C46" s="124">
        <v>4</v>
      </c>
      <c r="D46" s="125">
        <f t="shared" si="0"/>
        <v>930</v>
      </c>
      <c r="E46" s="125"/>
      <c r="F46" s="131"/>
      <c r="G46" s="125"/>
      <c r="H46" s="133"/>
      <c r="I46" s="134"/>
    </row>
    <row r="47" spans="2:9" x14ac:dyDescent="0.25">
      <c r="B47" s="141" t="str">
        <f t="shared" si="0"/>
        <v>Barredora Mecánica</v>
      </c>
      <c r="C47" s="124">
        <v>3</v>
      </c>
      <c r="D47" s="125">
        <f t="shared" si="0"/>
        <v>3000</v>
      </c>
      <c r="E47" s="125"/>
      <c r="F47" s="131"/>
      <c r="G47" s="125"/>
      <c r="H47" s="133"/>
      <c r="I47" s="134"/>
    </row>
    <row r="48" spans="2:9" x14ac:dyDescent="0.25">
      <c r="B48" s="141" t="str">
        <f t="shared" si="0"/>
        <v>Volquetes de 10 m³</v>
      </c>
      <c r="C48" s="124">
        <v>11</v>
      </c>
      <c r="D48" s="125">
        <f t="shared" si="0"/>
        <v>4000</v>
      </c>
      <c r="E48" s="125"/>
      <c r="F48" s="131"/>
      <c r="G48" s="125"/>
      <c r="H48" s="133"/>
      <c r="I48" s="134"/>
    </row>
    <row r="49" spans="2:9" ht="6" customHeight="1" x14ac:dyDescent="0.25">
      <c r="B49" s="141"/>
      <c r="C49" s="124"/>
      <c r="D49" s="125"/>
      <c r="E49" s="125"/>
      <c r="F49" s="131"/>
      <c r="G49" s="125"/>
      <c r="H49" s="133"/>
      <c r="I49" s="134"/>
    </row>
    <row r="50" spans="2:9" x14ac:dyDescent="0.25">
      <c r="B50" s="141" t="str">
        <f t="shared" si="0"/>
        <v>Buseta para Personal</v>
      </c>
      <c r="C50" s="124">
        <v>5</v>
      </c>
      <c r="D50" s="125">
        <f t="shared" si="0"/>
        <v>3700</v>
      </c>
      <c r="E50" s="125"/>
      <c r="F50" s="131"/>
      <c r="G50" s="125"/>
      <c r="H50" s="133"/>
      <c r="I50" s="134"/>
    </row>
    <row r="51" spans="2:9" x14ac:dyDescent="0.25">
      <c r="B51" s="141" t="str">
        <f t="shared" si="0"/>
        <v>Equipo para Transporte de Cargadora (Cabezal y Cama Baja)</v>
      </c>
      <c r="C51" s="124">
        <v>2</v>
      </c>
      <c r="D51" s="125">
        <f t="shared" si="0"/>
        <v>3700</v>
      </c>
      <c r="E51" s="125"/>
      <c r="F51" s="131"/>
      <c r="G51" s="125"/>
      <c r="H51" s="133"/>
      <c r="I51" s="134"/>
    </row>
    <row r="52" spans="2:9" x14ac:dyDescent="0.25">
      <c r="B52" s="141" t="str">
        <f t="shared" si="0"/>
        <v xml:space="preserve">Cabezal con Bañera 20 m³  </v>
      </c>
      <c r="C52" s="124">
        <v>1</v>
      </c>
      <c r="D52" s="125">
        <f t="shared" si="0"/>
        <v>3700</v>
      </c>
      <c r="E52" s="125"/>
      <c r="F52" s="131"/>
      <c r="G52" s="125"/>
      <c r="H52" s="133"/>
      <c r="I52" s="134"/>
    </row>
    <row r="53" spans="2:9" x14ac:dyDescent="0.25">
      <c r="B53" s="141" t="str">
        <f t="shared" si="0"/>
        <v>Camionetas de Supervisión</v>
      </c>
      <c r="C53" s="124">
        <v>22</v>
      </c>
      <c r="D53" s="125">
        <f t="shared" si="0"/>
        <v>6500</v>
      </c>
      <c r="E53" s="125"/>
      <c r="F53" s="131"/>
      <c r="G53" s="125"/>
      <c r="H53" s="133"/>
      <c r="I53" s="134"/>
    </row>
    <row r="54" spans="2:9" x14ac:dyDescent="0.25">
      <c r="B54" s="141" t="str">
        <f t="shared" si="0"/>
        <v>Vehículos de Inspección</v>
      </c>
      <c r="C54" s="124">
        <v>22</v>
      </c>
      <c r="D54" s="125">
        <f t="shared" si="0"/>
        <v>6500</v>
      </c>
      <c r="E54" s="125"/>
      <c r="F54" s="131"/>
      <c r="G54" s="125"/>
      <c r="H54" s="133"/>
      <c r="I54" s="134"/>
    </row>
    <row r="55" spans="2:9" x14ac:dyDescent="0.25">
      <c r="B55" s="141" t="str">
        <f t="shared" si="0"/>
        <v>Carro taller</v>
      </c>
      <c r="C55" s="124">
        <v>3</v>
      </c>
      <c r="D55" s="125">
        <f t="shared" si="0"/>
        <v>930</v>
      </c>
      <c r="E55" s="125"/>
      <c r="F55" s="131"/>
      <c r="G55" s="125"/>
      <c r="H55" s="133"/>
      <c r="I55" s="134"/>
    </row>
    <row r="56" spans="2:9" x14ac:dyDescent="0.25">
      <c r="B56" s="141" t="str">
        <f t="shared" si="0"/>
        <v>Carro cisterna</v>
      </c>
      <c r="C56" s="124">
        <v>3</v>
      </c>
      <c r="D56" s="125">
        <f t="shared" si="0"/>
        <v>1322</v>
      </c>
      <c r="E56" s="125"/>
      <c r="F56" s="131"/>
      <c r="G56" s="125"/>
      <c r="H56" s="133"/>
      <c r="I56" s="134"/>
    </row>
    <row r="57" spans="2:9" x14ac:dyDescent="0.25">
      <c r="B57" s="141" t="str">
        <f t="shared" ref="B57:D57" si="1">+B30</f>
        <v>Carro de Lavado de Calles a Presión</v>
      </c>
      <c r="C57" s="124">
        <v>3</v>
      </c>
      <c r="D57" s="125">
        <f t="shared" si="1"/>
        <v>1322</v>
      </c>
      <c r="E57" s="125"/>
      <c r="F57" s="131"/>
      <c r="G57" s="125"/>
      <c r="H57" s="133"/>
      <c r="I57" s="134"/>
    </row>
    <row r="58" spans="2:9" x14ac:dyDescent="0.25">
      <c r="B58" s="141" t="str">
        <f>+B33</f>
        <v>Carro de gerencia</v>
      </c>
      <c r="C58" s="124">
        <v>5</v>
      </c>
      <c r="D58" s="125">
        <f>+D33</f>
        <v>1325</v>
      </c>
      <c r="E58" s="125"/>
      <c r="F58" s="131"/>
      <c r="G58" s="125"/>
      <c r="H58" s="133"/>
      <c r="I58" s="134"/>
    </row>
    <row r="59" spans="2:9" x14ac:dyDescent="0.25">
      <c r="B59" s="123"/>
      <c r="C59" s="124"/>
      <c r="D59" s="125"/>
      <c r="E59" s="125"/>
      <c r="F59" s="125"/>
      <c r="G59" s="125"/>
      <c r="H59" s="125"/>
      <c r="I59" s="134"/>
    </row>
    <row r="60" spans="2:9" x14ac:dyDescent="0.25">
      <c r="B60" s="129" t="s">
        <v>168</v>
      </c>
      <c r="C60" s="124"/>
      <c r="D60" s="125"/>
      <c r="E60" s="125"/>
      <c r="F60" s="125"/>
      <c r="G60" s="125"/>
      <c r="H60" s="125"/>
      <c r="I60" s="134"/>
    </row>
    <row r="61" spans="2:9" x14ac:dyDescent="0.25">
      <c r="B61" s="141" t="str">
        <f t="shared" ref="B61:D76" si="2">+B14</f>
        <v>Recolector de 25 yd³</v>
      </c>
      <c r="C61" s="124">
        <f t="shared" si="2"/>
        <v>63</v>
      </c>
      <c r="D61" s="125">
        <f t="shared" si="2"/>
        <v>7200</v>
      </c>
      <c r="E61" s="125"/>
      <c r="F61" s="131"/>
      <c r="G61" s="125"/>
      <c r="H61" s="133"/>
      <c r="I61" s="134"/>
    </row>
    <row r="62" spans="2:9" x14ac:dyDescent="0.25">
      <c r="B62" s="141" t="str">
        <f t="shared" si="2"/>
        <v>Recolector de 25 yd³ (Parroquias Rurales)</v>
      </c>
      <c r="C62" s="124">
        <f t="shared" si="2"/>
        <v>6</v>
      </c>
      <c r="D62" s="125">
        <f t="shared" si="2"/>
        <v>7000</v>
      </c>
      <c r="E62" s="125"/>
      <c r="F62" s="131"/>
      <c r="G62" s="125"/>
      <c r="H62" s="133"/>
      <c r="I62" s="134"/>
    </row>
    <row r="63" spans="2:9" x14ac:dyDescent="0.25">
      <c r="B63" s="141" t="str">
        <f t="shared" si="2"/>
        <v>Recolector de 20 yd³</v>
      </c>
      <c r="C63" s="124">
        <f t="shared" si="2"/>
        <v>6</v>
      </c>
      <c r="D63" s="125">
        <f t="shared" si="2"/>
        <v>7200</v>
      </c>
      <c r="E63" s="125"/>
      <c r="F63" s="131"/>
      <c r="G63" s="125"/>
      <c r="H63" s="133"/>
      <c r="I63" s="134"/>
    </row>
    <row r="64" spans="2:9" x14ac:dyDescent="0.25">
      <c r="B64" s="141" t="str">
        <f t="shared" si="2"/>
        <v>Recolector de 10 yd³</v>
      </c>
      <c r="C64" s="124">
        <f t="shared" si="2"/>
        <v>9</v>
      </c>
      <c r="D64" s="125">
        <f t="shared" si="2"/>
        <v>7000</v>
      </c>
      <c r="E64" s="125"/>
      <c r="F64" s="131"/>
      <c r="G64" s="125"/>
      <c r="H64" s="133"/>
      <c r="I64" s="134"/>
    </row>
    <row r="65" spans="2:9" x14ac:dyDescent="0.25">
      <c r="B65" s="141" t="str">
        <f t="shared" si="2"/>
        <v>Recolector roll on/roll off</v>
      </c>
      <c r="C65" s="124">
        <f t="shared" si="2"/>
        <v>24</v>
      </c>
      <c r="D65" s="125">
        <f t="shared" si="2"/>
        <v>7500</v>
      </c>
      <c r="E65" s="125"/>
      <c r="F65" s="131"/>
      <c r="G65" s="125"/>
      <c r="H65" s="133"/>
      <c r="I65" s="134"/>
    </row>
    <row r="66" spans="2:9" x14ac:dyDescent="0.25">
      <c r="B66" s="141" t="str">
        <f t="shared" si="2"/>
        <v>Cargadora de 2.5 yd³</v>
      </c>
      <c r="C66" s="124">
        <f t="shared" si="2"/>
        <v>4</v>
      </c>
      <c r="D66" s="125">
        <f t="shared" si="2"/>
        <v>930</v>
      </c>
      <c r="E66" s="125"/>
      <c r="F66" s="131"/>
      <c r="G66" s="125"/>
      <c r="H66" s="133"/>
      <c r="I66" s="134"/>
    </row>
    <row r="67" spans="2:9" x14ac:dyDescent="0.25">
      <c r="B67" s="141" t="str">
        <f t="shared" si="2"/>
        <v>Barredora Mecánica</v>
      </c>
      <c r="C67" s="124">
        <f t="shared" si="2"/>
        <v>3</v>
      </c>
      <c r="D67" s="125">
        <f t="shared" si="2"/>
        <v>3000</v>
      </c>
      <c r="E67" s="125"/>
      <c r="F67" s="131"/>
      <c r="G67" s="125"/>
      <c r="H67" s="133"/>
      <c r="I67" s="134"/>
    </row>
    <row r="68" spans="2:9" x14ac:dyDescent="0.25">
      <c r="B68" s="141" t="str">
        <f t="shared" si="2"/>
        <v>Volquetes de 10 m³</v>
      </c>
      <c r="C68" s="124">
        <f t="shared" si="2"/>
        <v>11</v>
      </c>
      <c r="D68" s="125">
        <f t="shared" si="2"/>
        <v>4000</v>
      </c>
      <c r="E68" s="125"/>
      <c r="F68" s="131"/>
      <c r="G68" s="125"/>
      <c r="H68" s="133"/>
      <c r="I68" s="134"/>
    </row>
    <row r="69" spans="2:9" ht="8.25" customHeight="1" x14ac:dyDescent="0.25">
      <c r="B69" s="141"/>
      <c r="C69" s="124"/>
      <c r="D69" s="125"/>
      <c r="E69" s="125"/>
      <c r="F69" s="131"/>
      <c r="G69" s="125"/>
      <c r="H69" s="133"/>
      <c r="I69" s="134"/>
    </row>
    <row r="70" spans="2:9" x14ac:dyDescent="0.25">
      <c r="B70" s="141" t="str">
        <f t="shared" si="2"/>
        <v>Buseta para Personal</v>
      </c>
      <c r="C70" s="124">
        <f t="shared" si="2"/>
        <v>5</v>
      </c>
      <c r="D70" s="125">
        <f t="shared" si="2"/>
        <v>3700</v>
      </c>
      <c r="E70" s="125"/>
      <c r="F70" s="131"/>
      <c r="G70" s="125"/>
      <c r="H70" s="133"/>
      <c r="I70" s="134"/>
    </row>
    <row r="71" spans="2:9" x14ac:dyDescent="0.25">
      <c r="B71" s="141" t="str">
        <f t="shared" si="2"/>
        <v>Equipo para Transporte de Cargadora (Cabezal y Cama Baja)</v>
      </c>
      <c r="C71" s="124">
        <f t="shared" si="2"/>
        <v>2</v>
      </c>
      <c r="D71" s="125">
        <f t="shared" si="2"/>
        <v>3700</v>
      </c>
      <c r="E71" s="125"/>
      <c r="F71" s="131"/>
      <c r="G71" s="125"/>
      <c r="H71" s="133"/>
      <c r="I71" s="134"/>
    </row>
    <row r="72" spans="2:9" x14ac:dyDescent="0.25">
      <c r="B72" s="141" t="str">
        <f t="shared" si="2"/>
        <v xml:space="preserve">Cabezal con Bañera 20 m³  </v>
      </c>
      <c r="C72" s="124">
        <f t="shared" si="2"/>
        <v>1</v>
      </c>
      <c r="D72" s="125">
        <f t="shared" si="2"/>
        <v>3700</v>
      </c>
      <c r="E72" s="125"/>
      <c r="F72" s="131"/>
      <c r="G72" s="125"/>
      <c r="H72" s="133"/>
      <c r="I72" s="134"/>
    </row>
    <row r="73" spans="2:9" x14ac:dyDescent="0.25">
      <c r="B73" s="141" t="str">
        <f t="shared" si="2"/>
        <v>Camionetas de Supervisión</v>
      </c>
      <c r="C73" s="124">
        <f t="shared" si="2"/>
        <v>22</v>
      </c>
      <c r="D73" s="125">
        <f t="shared" si="2"/>
        <v>6500</v>
      </c>
      <c r="E73" s="125"/>
      <c r="F73" s="131"/>
      <c r="G73" s="125"/>
      <c r="H73" s="133"/>
      <c r="I73" s="134"/>
    </row>
    <row r="74" spans="2:9" x14ac:dyDescent="0.25">
      <c r="B74" s="141" t="str">
        <f t="shared" si="2"/>
        <v>Vehículos de Inspección</v>
      </c>
      <c r="C74" s="124">
        <f t="shared" si="2"/>
        <v>22</v>
      </c>
      <c r="D74" s="125">
        <f t="shared" si="2"/>
        <v>6500</v>
      </c>
      <c r="E74" s="125"/>
      <c r="F74" s="131"/>
      <c r="G74" s="125"/>
      <c r="H74" s="133"/>
      <c r="I74" s="134"/>
    </row>
    <row r="75" spans="2:9" x14ac:dyDescent="0.25">
      <c r="B75" s="141" t="str">
        <f t="shared" si="2"/>
        <v>Carro taller</v>
      </c>
      <c r="C75" s="124">
        <f t="shared" si="2"/>
        <v>3</v>
      </c>
      <c r="D75" s="125">
        <f t="shared" si="2"/>
        <v>930</v>
      </c>
      <c r="E75" s="125"/>
      <c r="F75" s="131"/>
      <c r="G75" s="125"/>
      <c r="H75" s="133"/>
      <c r="I75" s="134"/>
    </row>
    <row r="76" spans="2:9" x14ac:dyDescent="0.25">
      <c r="B76" s="141" t="str">
        <f t="shared" si="2"/>
        <v>Carro cisterna</v>
      </c>
      <c r="C76" s="124">
        <f t="shared" si="2"/>
        <v>3</v>
      </c>
      <c r="D76" s="125">
        <f t="shared" si="2"/>
        <v>1322</v>
      </c>
      <c r="E76" s="125"/>
      <c r="F76" s="131"/>
      <c r="G76" s="125"/>
      <c r="H76" s="133"/>
      <c r="I76" s="134"/>
    </row>
    <row r="77" spans="2:9" x14ac:dyDescent="0.25">
      <c r="B77" s="141" t="str">
        <f t="shared" ref="B77:D77" si="3">+B30</f>
        <v>Carro de Lavado de Calles a Presión</v>
      </c>
      <c r="C77" s="124">
        <f t="shared" si="3"/>
        <v>3</v>
      </c>
      <c r="D77" s="125">
        <f t="shared" si="3"/>
        <v>1322</v>
      </c>
      <c r="E77" s="125"/>
      <c r="F77" s="131"/>
      <c r="G77" s="125"/>
      <c r="H77" s="133"/>
      <c r="I77" s="134"/>
    </row>
    <row r="78" spans="2:9" x14ac:dyDescent="0.25">
      <c r="B78" s="141" t="str">
        <f>+B33</f>
        <v>Carro de gerencia</v>
      </c>
      <c r="C78" s="124">
        <f>+C33</f>
        <v>5</v>
      </c>
      <c r="D78" s="125">
        <f>+D33</f>
        <v>1325</v>
      </c>
      <c r="E78" s="125"/>
      <c r="F78" s="131"/>
      <c r="G78" s="125"/>
      <c r="H78" s="133"/>
      <c r="I78" s="134"/>
    </row>
    <row r="79" spans="2:9" x14ac:dyDescent="0.25">
      <c r="B79" s="123"/>
      <c r="C79" s="124"/>
      <c r="D79" s="125"/>
      <c r="E79" s="125"/>
      <c r="F79" s="125"/>
      <c r="G79" s="125"/>
      <c r="H79" s="125"/>
      <c r="I79" s="134"/>
    </row>
    <row r="80" spans="2:9" x14ac:dyDescent="0.25">
      <c r="B80" s="129" t="s">
        <v>169</v>
      </c>
      <c r="C80" s="124"/>
      <c r="D80" s="125"/>
      <c r="E80" s="125"/>
      <c r="F80" s="125"/>
      <c r="G80" s="125"/>
      <c r="H80" s="125"/>
      <c r="I80" s="134"/>
    </row>
    <row r="81" spans="2:9" x14ac:dyDescent="0.25">
      <c r="B81" s="141" t="str">
        <f t="shared" ref="B81:D96" si="4">+B14</f>
        <v>Recolector de 25 yd³</v>
      </c>
      <c r="C81" s="124">
        <v>63</v>
      </c>
      <c r="D81" s="125">
        <f t="shared" si="4"/>
        <v>7200</v>
      </c>
      <c r="E81" s="125"/>
      <c r="F81" s="131"/>
      <c r="G81" s="125"/>
      <c r="H81" s="133"/>
      <c r="I81" s="134"/>
    </row>
    <row r="82" spans="2:9" x14ac:dyDescent="0.25">
      <c r="B82" s="141" t="str">
        <f t="shared" si="4"/>
        <v>Recolector de 25 yd³ (Parroquias Rurales)</v>
      </c>
      <c r="C82" s="124">
        <v>6</v>
      </c>
      <c r="D82" s="125">
        <f t="shared" si="4"/>
        <v>7000</v>
      </c>
      <c r="E82" s="125"/>
      <c r="F82" s="131"/>
      <c r="G82" s="125"/>
      <c r="H82" s="133"/>
      <c r="I82" s="134"/>
    </row>
    <row r="83" spans="2:9" x14ac:dyDescent="0.25">
      <c r="B83" s="141" t="str">
        <f t="shared" si="4"/>
        <v>Recolector de 20 yd³</v>
      </c>
      <c r="C83" s="124">
        <v>6</v>
      </c>
      <c r="D83" s="125">
        <f t="shared" si="4"/>
        <v>7200</v>
      </c>
      <c r="E83" s="125"/>
      <c r="F83" s="131"/>
      <c r="G83" s="125"/>
      <c r="H83" s="133"/>
      <c r="I83" s="134"/>
    </row>
    <row r="84" spans="2:9" x14ac:dyDescent="0.25">
      <c r="B84" s="141" t="str">
        <f t="shared" si="4"/>
        <v>Recolector de 10 yd³</v>
      </c>
      <c r="C84" s="124">
        <v>9</v>
      </c>
      <c r="D84" s="125">
        <f t="shared" si="4"/>
        <v>7000</v>
      </c>
      <c r="E84" s="125"/>
      <c r="F84" s="131"/>
      <c r="G84" s="125"/>
      <c r="H84" s="133"/>
      <c r="I84" s="134"/>
    </row>
    <row r="85" spans="2:9" x14ac:dyDescent="0.25">
      <c r="B85" s="141" t="str">
        <f t="shared" si="4"/>
        <v>Recolector roll on/roll off</v>
      </c>
      <c r="C85" s="124">
        <v>24</v>
      </c>
      <c r="D85" s="125">
        <f t="shared" si="4"/>
        <v>7500</v>
      </c>
      <c r="E85" s="125"/>
      <c r="F85" s="131"/>
      <c r="G85" s="125"/>
      <c r="H85" s="133"/>
      <c r="I85" s="134"/>
    </row>
    <row r="86" spans="2:9" x14ac:dyDescent="0.25">
      <c r="B86" s="141" t="str">
        <f t="shared" si="4"/>
        <v>Cargadora de 2.5 yd³</v>
      </c>
      <c r="C86" s="124">
        <v>4</v>
      </c>
      <c r="D86" s="125">
        <f t="shared" si="4"/>
        <v>930</v>
      </c>
      <c r="E86" s="125"/>
      <c r="F86" s="131"/>
      <c r="G86" s="125"/>
      <c r="H86" s="133"/>
      <c r="I86" s="134"/>
    </row>
    <row r="87" spans="2:9" x14ac:dyDescent="0.25">
      <c r="B87" s="141" t="str">
        <f t="shared" si="4"/>
        <v>Barredora Mecánica</v>
      </c>
      <c r="C87" s="124">
        <v>3</v>
      </c>
      <c r="D87" s="125">
        <f t="shared" si="4"/>
        <v>3000</v>
      </c>
      <c r="E87" s="125"/>
      <c r="F87" s="131"/>
      <c r="G87" s="125"/>
      <c r="H87" s="133"/>
      <c r="I87" s="134"/>
    </row>
    <row r="88" spans="2:9" x14ac:dyDescent="0.25">
      <c r="B88" s="141" t="str">
        <f t="shared" si="4"/>
        <v>Volquetes de 10 m³</v>
      </c>
      <c r="C88" s="124">
        <v>11</v>
      </c>
      <c r="D88" s="125">
        <f t="shared" si="4"/>
        <v>4000</v>
      </c>
      <c r="E88" s="125"/>
      <c r="F88" s="131"/>
      <c r="G88" s="125"/>
      <c r="H88" s="133"/>
      <c r="I88" s="134"/>
    </row>
    <row r="89" spans="2:9" ht="5.25" customHeight="1" x14ac:dyDescent="0.25">
      <c r="B89" s="141"/>
      <c r="C89" s="124"/>
      <c r="D89" s="125"/>
      <c r="E89" s="125"/>
      <c r="F89" s="131"/>
      <c r="G89" s="125"/>
      <c r="H89" s="133"/>
      <c r="I89" s="134"/>
    </row>
    <row r="90" spans="2:9" x14ac:dyDescent="0.25">
      <c r="B90" s="141" t="str">
        <f t="shared" si="4"/>
        <v>Buseta para Personal</v>
      </c>
      <c r="C90" s="124">
        <v>5</v>
      </c>
      <c r="D90" s="125">
        <f t="shared" si="4"/>
        <v>3700</v>
      </c>
      <c r="E90" s="125"/>
      <c r="F90" s="131"/>
      <c r="G90" s="125"/>
      <c r="H90" s="133"/>
      <c r="I90" s="134"/>
    </row>
    <row r="91" spans="2:9" x14ac:dyDescent="0.25">
      <c r="B91" s="141" t="str">
        <f t="shared" si="4"/>
        <v>Equipo para Transporte de Cargadora (Cabezal y Cama Baja)</v>
      </c>
      <c r="C91" s="124">
        <v>2</v>
      </c>
      <c r="D91" s="125">
        <f t="shared" si="4"/>
        <v>3700</v>
      </c>
      <c r="E91" s="125"/>
      <c r="F91" s="131"/>
      <c r="G91" s="125"/>
      <c r="H91" s="133"/>
      <c r="I91" s="134"/>
    </row>
    <row r="92" spans="2:9" x14ac:dyDescent="0.25">
      <c r="B92" s="141" t="str">
        <f t="shared" si="4"/>
        <v xml:space="preserve">Cabezal con Bañera 20 m³  </v>
      </c>
      <c r="C92" s="124">
        <v>1</v>
      </c>
      <c r="D92" s="125">
        <f t="shared" si="4"/>
        <v>3700</v>
      </c>
      <c r="E92" s="125"/>
      <c r="F92" s="131"/>
      <c r="G92" s="125"/>
      <c r="H92" s="133"/>
      <c r="I92" s="134"/>
    </row>
    <row r="93" spans="2:9" x14ac:dyDescent="0.25">
      <c r="B93" s="141" t="str">
        <f t="shared" si="4"/>
        <v>Camionetas de Supervisión</v>
      </c>
      <c r="C93" s="124">
        <v>22</v>
      </c>
      <c r="D93" s="125">
        <f t="shared" si="4"/>
        <v>6500</v>
      </c>
      <c r="E93" s="125"/>
      <c r="F93" s="131"/>
      <c r="G93" s="125"/>
      <c r="H93" s="133"/>
      <c r="I93" s="134"/>
    </row>
    <row r="94" spans="2:9" x14ac:dyDescent="0.25">
      <c r="B94" s="141" t="str">
        <f t="shared" si="4"/>
        <v>Vehículos de Inspección</v>
      </c>
      <c r="C94" s="124">
        <v>22</v>
      </c>
      <c r="D94" s="125">
        <f t="shared" si="4"/>
        <v>6500</v>
      </c>
      <c r="E94" s="125"/>
      <c r="F94" s="131"/>
      <c r="G94" s="125"/>
      <c r="H94" s="133"/>
      <c r="I94" s="134"/>
    </row>
    <row r="95" spans="2:9" x14ac:dyDescent="0.25">
      <c r="B95" s="141" t="str">
        <f t="shared" si="4"/>
        <v>Carro taller</v>
      </c>
      <c r="C95" s="124">
        <v>3</v>
      </c>
      <c r="D95" s="125">
        <f t="shared" si="4"/>
        <v>930</v>
      </c>
      <c r="E95" s="125"/>
      <c r="F95" s="131"/>
      <c r="G95" s="125"/>
      <c r="H95" s="133"/>
      <c r="I95" s="134"/>
    </row>
    <row r="96" spans="2:9" x14ac:dyDescent="0.25">
      <c r="B96" s="141" t="str">
        <f t="shared" si="4"/>
        <v>Carro cisterna</v>
      </c>
      <c r="C96" s="124">
        <v>3</v>
      </c>
      <c r="D96" s="125">
        <f t="shared" si="4"/>
        <v>1322</v>
      </c>
      <c r="E96" s="125"/>
      <c r="F96" s="131"/>
      <c r="G96" s="125"/>
      <c r="H96" s="133"/>
      <c r="I96" s="134"/>
    </row>
    <row r="97" spans="2:9" x14ac:dyDescent="0.25">
      <c r="B97" s="141" t="str">
        <f t="shared" ref="B97:D97" si="5">+B30</f>
        <v>Carro de Lavado de Calles a Presión</v>
      </c>
      <c r="C97" s="124">
        <v>3</v>
      </c>
      <c r="D97" s="125">
        <f t="shared" si="5"/>
        <v>1322</v>
      </c>
      <c r="E97" s="125"/>
      <c r="F97" s="131"/>
      <c r="G97" s="125"/>
      <c r="H97" s="133"/>
      <c r="I97" s="134"/>
    </row>
    <row r="98" spans="2:9" x14ac:dyDescent="0.25">
      <c r="B98" s="141" t="str">
        <f>+B33</f>
        <v>Carro de gerencia</v>
      </c>
      <c r="C98" s="124">
        <v>5</v>
      </c>
      <c r="D98" s="125">
        <f>+D33</f>
        <v>1325</v>
      </c>
      <c r="E98" s="125"/>
      <c r="F98" s="131"/>
      <c r="G98" s="125"/>
      <c r="H98" s="133"/>
      <c r="I98" s="134"/>
    </row>
    <row r="99" spans="2:9" x14ac:dyDescent="0.25">
      <c r="B99" s="123"/>
      <c r="C99" s="124"/>
      <c r="D99" s="125"/>
      <c r="E99" s="125"/>
      <c r="F99" s="125"/>
      <c r="G99" s="125"/>
      <c r="H99" s="125"/>
      <c r="I99" s="134"/>
    </row>
    <row r="100" spans="2:9" x14ac:dyDescent="0.25">
      <c r="B100" s="129" t="s">
        <v>170</v>
      </c>
      <c r="C100" s="124"/>
      <c r="D100" s="125"/>
      <c r="E100" s="125"/>
      <c r="F100" s="125"/>
      <c r="G100" s="125"/>
      <c r="H100" s="125"/>
      <c r="I100" s="134"/>
    </row>
    <row r="101" spans="2:9" x14ac:dyDescent="0.25">
      <c r="B101" s="135" t="s">
        <v>171</v>
      </c>
      <c r="C101" s="124">
        <f>+C81+C82+C83+C85+C86+C87+C88+C89+C90+C95+C96+C97+C84</f>
        <v>140</v>
      </c>
      <c r="D101" s="125"/>
      <c r="E101" s="125"/>
      <c r="F101" s="125"/>
      <c r="G101" s="125"/>
      <c r="H101" s="133"/>
      <c r="I101" s="134"/>
    </row>
    <row r="102" spans="2:9" x14ac:dyDescent="0.25">
      <c r="B102" s="123"/>
      <c r="C102" s="124"/>
      <c r="D102" s="125"/>
      <c r="E102" s="125"/>
      <c r="F102" s="125"/>
      <c r="G102" s="125"/>
      <c r="H102" s="125"/>
      <c r="I102" s="134"/>
    </row>
    <row r="103" spans="2:9" x14ac:dyDescent="0.25">
      <c r="B103" s="138" t="s">
        <v>69</v>
      </c>
      <c r="C103" s="142"/>
      <c r="D103" s="143"/>
      <c r="E103" s="143"/>
      <c r="F103" s="143"/>
      <c r="G103" s="143"/>
      <c r="H103" s="143"/>
      <c r="I103" s="140"/>
    </row>
    <row r="104" spans="2:9" x14ac:dyDescent="0.25">
      <c r="B104" s="17"/>
      <c r="C104" s="124"/>
      <c r="D104" s="125"/>
      <c r="E104" s="125"/>
      <c r="F104" s="125"/>
      <c r="G104" s="125"/>
      <c r="H104" s="125"/>
      <c r="I104" s="134"/>
    </row>
    <row r="105" spans="2:9" x14ac:dyDescent="0.25">
      <c r="B105" s="127" t="s">
        <v>172</v>
      </c>
      <c r="C105" s="124"/>
      <c r="D105" s="125"/>
      <c r="E105" s="125"/>
      <c r="F105" s="125"/>
      <c r="G105" s="125"/>
      <c r="H105" s="125"/>
      <c r="I105" s="134"/>
    </row>
    <row r="106" spans="2:9" x14ac:dyDescent="0.25">
      <c r="B106" s="144"/>
      <c r="C106" s="124"/>
      <c r="D106" s="125"/>
      <c r="E106" s="125"/>
      <c r="F106" s="125"/>
      <c r="G106" s="125"/>
      <c r="H106" s="125"/>
      <c r="I106" s="134"/>
    </row>
    <row r="107" spans="2:9" x14ac:dyDescent="0.25">
      <c r="B107" s="141" t="str">
        <f t="shared" ref="B107:D121" si="6">+B14</f>
        <v>Recolector de 25 yd³</v>
      </c>
      <c r="C107" s="124">
        <v>63</v>
      </c>
      <c r="D107" s="125">
        <f t="shared" si="6"/>
        <v>7200</v>
      </c>
      <c r="E107" s="125"/>
      <c r="F107" s="131"/>
      <c r="G107" s="125"/>
      <c r="H107" s="133"/>
      <c r="I107" s="134"/>
    </row>
    <row r="108" spans="2:9" x14ac:dyDescent="0.25">
      <c r="B108" s="141" t="str">
        <f t="shared" si="6"/>
        <v>Recolector de 25 yd³ (Parroquias Rurales)</v>
      </c>
      <c r="C108" s="124">
        <v>6</v>
      </c>
      <c r="D108" s="125">
        <f t="shared" si="6"/>
        <v>7000</v>
      </c>
      <c r="E108" s="125"/>
      <c r="F108" s="131"/>
      <c r="G108" s="125"/>
      <c r="H108" s="133"/>
      <c r="I108" s="134"/>
    </row>
    <row r="109" spans="2:9" x14ac:dyDescent="0.25">
      <c r="B109" s="141" t="str">
        <f t="shared" si="6"/>
        <v>Recolector de 20 yd³</v>
      </c>
      <c r="C109" s="124">
        <v>6</v>
      </c>
      <c r="D109" s="125">
        <f t="shared" si="6"/>
        <v>7200</v>
      </c>
      <c r="E109" s="125"/>
      <c r="F109" s="131"/>
      <c r="G109" s="125"/>
      <c r="H109" s="133"/>
      <c r="I109" s="134"/>
    </row>
    <row r="110" spans="2:9" x14ac:dyDescent="0.25">
      <c r="B110" s="141" t="str">
        <f t="shared" si="6"/>
        <v>Recolector de 10 yd³</v>
      </c>
      <c r="C110" s="124">
        <v>9</v>
      </c>
      <c r="D110" s="125">
        <f t="shared" si="6"/>
        <v>7000</v>
      </c>
      <c r="E110" s="125"/>
      <c r="F110" s="131"/>
      <c r="G110" s="125"/>
      <c r="H110" s="133"/>
      <c r="I110" s="134"/>
    </row>
    <row r="111" spans="2:9" x14ac:dyDescent="0.25">
      <c r="B111" s="141" t="str">
        <f t="shared" si="6"/>
        <v>Recolector roll on/roll off</v>
      </c>
      <c r="C111" s="124">
        <v>24</v>
      </c>
      <c r="D111" s="125">
        <f t="shared" si="6"/>
        <v>7500</v>
      </c>
      <c r="E111" s="125"/>
      <c r="F111" s="131"/>
      <c r="G111" s="125"/>
      <c r="H111" s="133"/>
      <c r="I111" s="134"/>
    </row>
    <row r="112" spans="2:9" x14ac:dyDescent="0.25">
      <c r="B112" s="141" t="str">
        <f t="shared" si="6"/>
        <v>Cargadora de 2.5 yd³</v>
      </c>
      <c r="C112" s="124">
        <v>4</v>
      </c>
      <c r="D112" s="125">
        <f t="shared" si="6"/>
        <v>930</v>
      </c>
      <c r="E112" s="125"/>
      <c r="F112" s="131"/>
      <c r="G112" s="125"/>
      <c r="H112" s="133"/>
      <c r="I112" s="134"/>
    </row>
    <row r="113" spans="2:9" x14ac:dyDescent="0.25">
      <c r="B113" s="141" t="str">
        <f t="shared" si="6"/>
        <v>Barredora Mecánica</v>
      </c>
      <c r="C113" s="124">
        <v>3</v>
      </c>
      <c r="D113" s="125">
        <f t="shared" si="6"/>
        <v>3000</v>
      </c>
      <c r="E113" s="125"/>
      <c r="F113" s="131"/>
      <c r="G113" s="125"/>
      <c r="H113" s="133"/>
      <c r="I113" s="134"/>
    </row>
    <row r="114" spans="2:9" x14ac:dyDescent="0.25">
      <c r="B114" s="141" t="str">
        <f t="shared" si="6"/>
        <v>Volquetes de 10 m³</v>
      </c>
      <c r="C114" s="124">
        <v>11</v>
      </c>
      <c r="D114" s="125">
        <f t="shared" si="6"/>
        <v>4000</v>
      </c>
      <c r="E114" s="125"/>
      <c r="F114" s="131"/>
      <c r="G114" s="125"/>
      <c r="H114" s="133"/>
      <c r="I114" s="134"/>
    </row>
    <row r="115" spans="2:9" ht="6" customHeight="1" x14ac:dyDescent="0.25">
      <c r="B115" s="141"/>
      <c r="C115" s="124"/>
      <c r="D115" s="125"/>
      <c r="E115" s="125"/>
      <c r="F115" s="131"/>
      <c r="G115" s="125"/>
      <c r="H115" s="133"/>
      <c r="I115" s="134"/>
    </row>
    <row r="116" spans="2:9" x14ac:dyDescent="0.25">
      <c r="B116" s="141" t="str">
        <f t="shared" si="6"/>
        <v>Buseta para Personal</v>
      </c>
      <c r="C116" s="124">
        <v>5</v>
      </c>
      <c r="D116" s="125">
        <f t="shared" si="6"/>
        <v>3700</v>
      </c>
      <c r="E116" s="125"/>
      <c r="F116" s="131"/>
      <c r="G116" s="125"/>
      <c r="H116" s="133"/>
      <c r="I116" s="134"/>
    </row>
    <row r="117" spans="2:9" x14ac:dyDescent="0.25">
      <c r="B117" s="141" t="str">
        <f t="shared" si="6"/>
        <v>Equipo para Transporte de Cargadora (Cabezal y Cama Baja)</v>
      </c>
      <c r="C117" s="124">
        <v>2</v>
      </c>
      <c r="D117" s="125">
        <f t="shared" si="6"/>
        <v>3700</v>
      </c>
      <c r="E117" s="125"/>
      <c r="F117" s="131"/>
      <c r="G117" s="125"/>
      <c r="H117" s="133"/>
      <c r="I117" s="134"/>
    </row>
    <row r="118" spans="2:9" x14ac:dyDescent="0.25">
      <c r="B118" s="141" t="str">
        <f t="shared" si="6"/>
        <v xml:space="preserve">Cabezal con Bañera 20 m³  </v>
      </c>
      <c r="C118" s="124">
        <v>1</v>
      </c>
      <c r="D118" s="125">
        <f t="shared" si="6"/>
        <v>3700</v>
      </c>
      <c r="E118" s="125"/>
      <c r="F118" s="131"/>
      <c r="G118" s="125"/>
      <c r="H118" s="133"/>
      <c r="I118" s="134"/>
    </row>
    <row r="119" spans="2:9" x14ac:dyDescent="0.25">
      <c r="B119" s="141" t="str">
        <f t="shared" si="6"/>
        <v>Camionetas de Supervisión</v>
      </c>
      <c r="C119" s="124">
        <v>22</v>
      </c>
      <c r="D119" s="125">
        <f t="shared" si="6"/>
        <v>6500</v>
      </c>
      <c r="E119" s="125"/>
      <c r="F119" s="131"/>
      <c r="G119" s="125"/>
      <c r="H119" s="133"/>
      <c r="I119" s="134"/>
    </row>
    <row r="120" spans="2:9" x14ac:dyDescent="0.25">
      <c r="B120" s="141" t="str">
        <f t="shared" si="6"/>
        <v>Vehículos de Inspección</v>
      </c>
      <c r="C120" s="124">
        <v>22</v>
      </c>
      <c r="D120" s="125">
        <f t="shared" si="6"/>
        <v>6500</v>
      </c>
      <c r="E120" s="125"/>
      <c r="F120" s="131"/>
      <c r="G120" s="125"/>
      <c r="H120" s="133"/>
      <c r="I120" s="134"/>
    </row>
    <row r="121" spans="2:9" x14ac:dyDescent="0.25">
      <c r="B121" s="141" t="str">
        <f t="shared" si="6"/>
        <v>Carro taller</v>
      </c>
      <c r="C121" s="124">
        <v>3</v>
      </c>
      <c r="D121" s="125">
        <f t="shared" si="6"/>
        <v>930</v>
      </c>
      <c r="E121" s="125"/>
      <c r="F121" s="131"/>
      <c r="G121" s="125"/>
      <c r="H121" s="133"/>
      <c r="I121" s="134"/>
    </row>
    <row r="122" spans="2:9" x14ac:dyDescent="0.25">
      <c r="B122" s="141" t="str">
        <f>+B29</f>
        <v>Carro cisterna</v>
      </c>
      <c r="C122" s="124">
        <v>3</v>
      </c>
      <c r="D122" s="125">
        <v>1290</v>
      </c>
      <c r="E122" s="125"/>
      <c r="F122" s="131"/>
      <c r="G122" s="125"/>
      <c r="H122" s="133"/>
      <c r="I122" s="134"/>
    </row>
    <row r="123" spans="2:9" x14ac:dyDescent="0.25">
      <c r="B123" s="141" t="str">
        <f>+B30</f>
        <v>Carro de Lavado de Calles a Presión</v>
      </c>
      <c r="C123" s="124">
        <v>3</v>
      </c>
      <c r="D123" s="125">
        <v>1290</v>
      </c>
      <c r="E123" s="125"/>
      <c r="F123" s="131"/>
      <c r="G123" s="125"/>
      <c r="H123" s="133"/>
      <c r="I123" s="134"/>
    </row>
    <row r="124" spans="2:9" x14ac:dyDescent="0.25">
      <c r="B124" s="141" t="str">
        <f>+B33</f>
        <v>Carro de gerencia</v>
      </c>
      <c r="C124" s="128">
        <v>5</v>
      </c>
      <c r="D124" s="125">
        <f>+D33</f>
        <v>1325</v>
      </c>
      <c r="E124" s="125"/>
      <c r="F124" s="131"/>
      <c r="G124" s="125"/>
      <c r="H124" s="133"/>
      <c r="I124" s="134"/>
    </row>
    <row r="125" spans="2:9" x14ac:dyDescent="0.25">
      <c r="B125" s="145"/>
      <c r="C125" s="146"/>
      <c r="D125" s="147"/>
      <c r="E125" s="146"/>
      <c r="F125" s="146"/>
      <c r="G125" s="147"/>
      <c r="H125" s="147"/>
      <c r="I125" s="148"/>
    </row>
    <row r="126" spans="2:9" x14ac:dyDescent="0.25">
      <c r="B126" s="138" t="s">
        <v>69</v>
      </c>
      <c r="C126" s="142"/>
      <c r="D126" s="143"/>
      <c r="E126" s="142"/>
      <c r="F126" s="142"/>
      <c r="G126" s="143"/>
      <c r="H126" s="143"/>
      <c r="I126" s="140"/>
    </row>
    <row r="127" spans="2:9" x14ac:dyDescent="0.25">
      <c r="B127" s="17"/>
      <c r="C127" s="124"/>
      <c r="D127" s="125"/>
      <c r="E127" s="125"/>
      <c r="F127" s="125"/>
      <c r="G127" s="125"/>
      <c r="H127" s="125"/>
      <c r="I127" s="134"/>
    </row>
    <row r="128" spans="2:9" x14ac:dyDescent="0.25">
      <c r="B128" s="127" t="s">
        <v>173</v>
      </c>
      <c r="C128" s="124"/>
      <c r="D128" s="125"/>
      <c r="E128" s="125"/>
      <c r="F128" s="125"/>
      <c r="G128" s="125"/>
      <c r="H128" s="125"/>
      <c r="I128" s="134"/>
    </row>
    <row r="129" spans="2:9" x14ac:dyDescent="0.25">
      <c r="B129" s="144"/>
      <c r="C129" s="124"/>
      <c r="D129" s="125"/>
      <c r="E129" s="125"/>
      <c r="F129" s="125"/>
      <c r="G129" s="125"/>
      <c r="H129" s="125"/>
      <c r="I129" s="134"/>
    </row>
    <row r="130" spans="2:9" x14ac:dyDescent="0.25">
      <c r="B130" s="135" t="s">
        <v>174</v>
      </c>
      <c r="C130" s="124">
        <v>63</v>
      </c>
      <c r="D130" s="125"/>
      <c r="E130" s="125"/>
      <c r="F130" s="125"/>
      <c r="G130" s="125"/>
      <c r="H130" s="133"/>
      <c r="I130" s="134"/>
    </row>
    <row r="131" spans="2:9" x14ac:dyDescent="0.25">
      <c r="B131" s="135" t="s">
        <v>175</v>
      </c>
      <c r="C131" s="124">
        <v>6</v>
      </c>
      <c r="D131" s="125"/>
      <c r="E131" s="125"/>
      <c r="F131" s="125"/>
      <c r="G131" s="125"/>
      <c r="H131" s="133"/>
      <c r="I131" s="134"/>
    </row>
    <row r="132" spans="2:9" x14ac:dyDescent="0.25">
      <c r="B132" s="135" t="s">
        <v>176</v>
      </c>
      <c r="C132" s="124">
        <v>6</v>
      </c>
      <c r="D132" s="125"/>
      <c r="E132" s="125"/>
      <c r="F132" s="125"/>
      <c r="G132" s="125"/>
      <c r="H132" s="133"/>
      <c r="I132" s="134"/>
    </row>
    <row r="133" spans="2:9" x14ac:dyDescent="0.25">
      <c r="B133" s="135" t="s">
        <v>177</v>
      </c>
      <c r="C133" s="124">
        <v>9</v>
      </c>
      <c r="D133" s="125"/>
      <c r="E133" s="125"/>
      <c r="F133" s="125"/>
      <c r="G133" s="125"/>
      <c r="H133" s="133"/>
      <c r="I133" s="134"/>
    </row>
    <row r="134" spans="2:9" x14ac:dyDescent="0.25">
      <c r="B134" s="135" t="s">
        <v>178</v>
      </c>
      <c r="C134" s="124">
        <v>24</v>
      </c>
      <c r="D134" s="125"/>
      <c r="E134" s="125"/>
      <c r="F134" s="125"/>
      <c r="G134" s="125"/>
      <c r="H134" s="133"/>
      <c r="I134" s="134"/>
    </row>
    <row r="135" spans="2:9" x14ac:dyDescent="0.25">
      <c r="B135" s="135" t="s">
        <v>179</v>
      </c>
      <c r="C135" s="124">
        <v>4</v>
      </c>
      <c r="D135" s="125"/>
      <c r="E135" s="125"/>
      <c r="F135" s="125"/>
      <c r="G135" s="125"/>
      <c r="H135" s="133"/>
      <c r="I135" s="134"/>
    </row>
    <row r="136" spans="2:9" x14ac:dyDescent="0.25">
      <c r="B136" s="135" t="s">
        <v>180</v>
      </c>
      <c r="C136" s="124">
        <v>3</v>
      </c>
      <c r="D136" s="125"/>
      <c r="E136" s="125"/>
      <c r="F136" s="125"/>
      <c r="G136" s="125"/>
      <c r="H136" s="133"/>
      <c r="I136" s="134"/>
    </row>
    <row r="137" spans="2:9" x14ac:dyDescent="0.25">
      <c r="B137" s="135" t="s">
        <v>181</v>
      </c>
      <c r="C137" s="124">
        <v>11</v>
      </c>
      <c r="D137" s="125"/>
      <c r="E137" s="125"/>
      <c r="F137" s="125"/>
      <c r="G137" s="125"/>
      <c r="H137" s="133"/>
      <c r="I137" s="134"/>
    </row>
    <row r="138" spans="2:9" ht="6" customHeight="1" x14ac:dyDescent="0.25">
      <c r="B138" s="135"/>
      <c r="C138" s="124"/>
      <c r="D138" s="125"/>
      <c r="E138" s="125"/>
      <c r="F138" s="125"/>
      <c r="G138" s="125"/>
      <c r="H138" s="133"/>
      <c r="I138" s="134"/>
    </row>
    <row r="139" spans="2:9" x14ac:dyDescent="0.25">
      <c r="B139" s="135" t="s">
        <v>182</v>
      </c>
      <c r="C139" s="124">
        <v>5</v>
      </c>
      <c r="D139" s="125"/>
      <c r="E139" s="125"/>
      <c r="F139" s="125"/>
      <c r="G139" s="125"/>
      <c r="H139" s="133"/>
      <c r="I139" s="134"/>
    </row>
    <row r="140" spans="2:9" x14ac:dyDescent="0.25">
      <c r="B140" s="141" t="s">
        <v>183</v>
      </c>
      <c r="C140" s="124">
        <v>2</v>
      </c>
      <c r="D140" s="125"/>
      <c r="E140" s="125"/>
      <c r="F140" s="125"/>
      <c r="G140" s="125"/>
      <c r="H140" s="133"/>
      <c r="I140" s="134"/>
    </row>
    <row r="141" spans="2:9" x14ac:dyDescent="0.25">
      <c r="B141" s="141" t="s">
        <v>184</v>
      </c>
      <c r="C141" s="124">
        <v>1</v>
      </c>
      <c r="D141" s="125"/>
      <c r="E141" s="125"/>
      <c r="F141" s="125"/>
      <c r="G141" s="125"/>
      <c r="H141" s="133"/>
      <c r="I141" s="134"/>
    </row>
    <row r="142" spans="2:9" x14ac:dyDescent="0.25">
      <c r="B142" s="135" t="s">
        <v>185</v>
      </c>
      <c r="C142" s="149">
        <v>22</v>
      </c>
      <c r="D142" s="131"/>
      <c r="E142" s="131"/>
      <c r="F142" s="131"/>
      <c r="G142" s="131"/>
      <c r="H142" s="150"/>
      <c r="I142" s="151"/>
    </row>
    <row r="143" spans="2:9" x14ac:dyDescent="0.25">
      <c r="B143" s="135" t="s">
        <v>186</v>
      </c>
      <c r="C143" s="149">
        <v>22</v>
      </c>
      <c r="D143" s="131"/>
      <c r="E143" s="131"/>
      <c r="F143" s="131"/>
      <c r="G143" s="131"/>
      <c r="H143" s="150"/>
      <c r="I143" s="151"/>
    </row>
    <row r="144" spans="2:9" x14ac:dyDescent="0.25">
      <c r="B144" s="135" t="s">
        <v>187</v>
      </c>
      <c r="C144" s="124">
        <v>3</v>
      </c>
      <c r="D144" s="125"/>
      <c r="E144" s="125"/>
      <c r="F144" s="125"/>
      <c r="G144" s="125"/>
      <c r="H144" s="133"/>
      <c r="I144" s="134"/>
    </row>
    <row r="145" spans="2:9" x14ac:dyDescent="0.25">
      <c r="B145" s="135" t="s">
        <v>188</v>
      </c>
      <c r="C145" s="124">
        <v>3</v>
      </c>
      <c r="D145" s="125"/>
      <c r="E145" s="125"/>
      <c r="F145" s="125"/>
      <c r="G145" s="125"/>
      <c r="H145" s="133"/>
      <c r="I145" s="134"/>
    </row>
    <row r="146" spans="2:9" x14ac:dyDescent="0.25">
      <c r="B146" s="135" t="s">
        <v>189</v>
      </c>
      <c r="C146" s="124">
        <v>3</v>
      </c>
      <c r="D146" s="125"/>
      <c r="E146" s="125"/>
      <c r="F146" s="125"/>
      <c r="G146" s="125"/>
      <c r="H146" s="133"/>
      <c r="I146" s="134"/>
    </row>
    <row r="147" spans="2:9" x14ac:dyDescent="0.25">
      <c r="B147" s="135" t="s">
        <v>190</v>
      </c>
      <c r="C147" s="124">
        <v>5</v>
      </c>
      <c r="D147" s="125"/>
      <c r="E147" s="125"/>
      <c r="F147" s="125"/>
      <c r="G147" s="125"/>
      <c r="H147" s="133"/>
      <c r="I147" s="134"/>
    </row>
    <row r="148" spans="2:9" x14ac:dyDescent="0.25">
      <c r="B148" s="135" t="s">
        <v>191</v>
      </c>
      <c r="C148" s="128">
        <v>8</v>
      </c>
      <c r="D148" s="125"/>
      <c r="E148" s="125"/>
      <c r="F148" s="125"/>
      <c r="G148" s="125"/>
      <c r="H148" s="133"/>
      <c r="I148" s="134"/>
    </row>
    <row r="149" spans="2:9" x14ac:dyDescent="0.25">
      <c r="B149" s="135" t="s">
        <v>192</v>
      </c>
      <c r="C149" s="124" t="s">
        <v>193</v>
      </c>
      <c r="D149" s="125"/>
      <c r="E149" s="125"/>
      <c r="F149" s="125"/>
      <c r="G149" s="125"/>
      <c r="H149" s="133"/>
      <c r="I149" s="134"/>
    </row>
    <row r="150" spans="2:9" x14ac:dyDescent="0.25">
      <c r="B150" s="135" t="s">
        <v>194</v>
      </c>
      <c r="C150" s="124" t="s">
        <v>193</v>
      </c>
      <c r="D150" s="125"/>
      <c r="E150" s="125"/>
      <c r="F150" s="125"/>
      <c r="G150" s="125"/>
      <c r="H150" s="133"/>
      <c r="I150" s="134"/>
    </row>
    <row r="151" spans="2:9" x14ac:dyDescent="0.25">
      <c r="B151" s="145"/>
      <c r="C151" s="146"/>
      <c r="D151" s="147"/>
      <c r="E151" s="146"/>
      <c r="F151" s="146"/>
      <c r="G151" s="147"/>
      <c r="H151" s="147"/>
      <c r="I151" s="148"/>
    </row>
    <row r="152" spans="2:9" x14ac:dyDescent="0.25">
      <c r="B152" s="138" t="s">
        <v>69</v>
      </c>
      <c r="C152" s="142"/>
      <c r="D152" s="143"/>
      <c r="E152" s="142"/>
      <c r="F152" s="142"/>
      <c r="G152" s="143"/>
      <c r="H152" s="143"/>
      <c r="I152" s="140"/>
    </row>
    <row r="153" spans="2:9" x14ac:dyDescent="0.25">
      <c r="B153" s="152"/>
      <c r="C153" s="8"/>
      <c r="D153" s="153"/>
      <c r="E153" s="154"/>
      <c r="F153" s="154"/>
      <c r="G153" s="153"/>
      <c r="H153" s="153"/>
      <c r="I153" s="155"/>
    </row>
    <row r="154" spans="2:9" x14ac:dyDescent="0.25">
      <c r="B154" s="129" t="s">
        <v>195</v>
      </c>
      <c r="C154" s="124"/>
      <c r="D154" s="125"/>
      <c r="E154" s="125"/>
      <c r="F154" s="125"/>
      <c r="G154" s="125"/>
      <c r="H154" s="125"/>
      <c r="I154" s="134"/>
    </row>
    <row r="155" spans="2:9" x14ac:dyDescent="0.25">
      <c r="B155" s="135" t="s">
        <v>196</v>
      </c>
      <c r="C155" s="128">
        <f>+C14+C15+C16+C17+C18+C21+C20+C24+C25+C27+C28</f>
        <v>150</v>
      </c>
      <c r="D155" s="125"/>
      <c r="E155" s="125"/>
      <c r="F155" s="125"/>
      <c r="G155" s="125"/>
      <c r="H155" s="133"/>
      <c r="I155" s="134"/>
    </row>
    <row r="156" spans="2:9" x14ac:dyDescent="0.25">
      <c r="B156" s="123"/>
      <c r="C156" s="124"/>
      <c r="D156" s="125"/>
      <c r="E156" s="125"/>
      <c r="F156" s="125"/>
      <c r="G156" s="125"/>
      <c r="H156" s="125"/>
      <c r="I156" s="134"/>
    </row>
    <row r="157" spans="2:9" x14ac:dyDescent="0.25">
      <c r="B157" s="138" t="s">
        <v>69</v>
      </c>
      <c r="C157" s="142"/>
      <c r="D157" s="143"/>
      <c r="E157" s="143"/>
      <c r="F157" s="143"/>
      <c r="G157" s="143"/>
      <c r="H157" s="143"/>
      <c r="I157" s="140"/>
    </row>
    <row r="158" spans="2:9" x14ac:dyDescent="0.25">
      <c r="B158" s="156"/>
      <c r="C158" s="157"/>
      <c r="D158" s="158"/>
      <c r="E158" s="154"/>
      <c r="F158" s="157"/>
      <c r="G158" s="158"/>
      <c r="H158" s="158"/>
      <c r="I158" s="155"/>
    </row>
    <row r="159" spans="2:9" x14ac:dyDescent="0.25">
      <c r="B159" s="159" t="s">
        <v>197</v>
      </c>
      <c r="C159" s="124"/>
      <c r="D159" s="125"/>
      <c r="E159" s="8"/>
      <c r="F159" s="124"/>
      <c r="G159" s="125"/>
      <c r="H159" s="160"/>
      <c r="I159" s="161"/>
    </row>
    <row r="160" spans="2:9" x14ac:dyDescent="0.25">
      <c r="B160" s="17"/>
      <c r="C160" s="124"/>
      <c r="D160" s="125"/>
      <c r="E160" s="8"/>
      <c r="F160" s="124"/>
      <c r="G160" s="125"/>
      <c r="H160" s="160"/>
      <c r="I160" s="161"/>
    </row>
    <row r="161" spans="2:9" x14ac:dyDescent="0.25">
      <c r="B161" s="135" t="s">
        <v>198</v>
      </c>
      <c r="C161" s="124">
        <v>63</v>
      </c>
      <c r="D161" s="125">
        <f t="shared" ref="D161:D174" si="7">+D14</f>
        <v>7200</v>
      </c>
      <c r="E161" s="162"/>
      <c r="F161" s="125"/>
      <c r="G161" s="125"/>
      <c r="H161" s="163"/>
      <c r="I161" s="134"/>
    </row>
    <row r="162" spans="2:9" x14ac:dyDescent="0.25">
      <c r="B162" s="135" t="s">
        <v>199</v>
      </c>
      <c r="C162" s="124">
        <v>6</v>
      </c>
      <c r="D162" s="125">
        <f t="shared" si="7"/>
        <v>7000</v>
      </c>
      <c r="E162" s="162"/>
      <c r="F162" s="125"/>
      <c r="G162" s="125"/>
      <c r="H162" s="163"/>
      <c r="I162" s="134"/>
    </row>
    <row r="163" spans="2:9" x14ac:dyDescent="0.25">
      <c r="B163" s="135" t="s">
        <v>200</v>
      </c>
      <c r="C163" s="124">
        <v>6</v>
      </c>
      <c r="D163" s="125">
        <f t="shared" si="7"/>
        <v>7200</v>
      </c>
      <c r="E163" s="162"/>
      <c r="F163" s="125"/>
      <c r="G163" s="125"/>
      <c r="H163" s="163"/>
      <c r="I163" s="134"/>
    </row>
    <row r="164" spans="2:9" x14ac:dyDescent="0.25">
      <c r="B164" s="135" t="s">
        <v>201</v>
      </c>
      <c r="C164" s="124">
        <v>9</v>
      </c>
      <c r="D164" s="125">
        <f t="shared" si="7"/>
        <v>7000</v>
      </c>
      <c r="E164" s="162"/>
      <c r="F164" s="125"/>
      <c r="G164" s="125"/>
      <c r="H164" s="163"/>
      <c r="I164" s="134"/>
    </row>
    <row r="165" spans="2:9" x14ac:dyDescent="0.25">
      <c r="B165" s="135" t="s">
        <v>202</v>
      </c>
      <c r="C165" s="124">
        <v>24</v>
      </c>
      <c r="D165" s="125">
        <f t="shared" si="7"/>
        <v>7500</v>
      </c>
      <c r="E165" s="162"/>
      <c r="F165" s="125"/>
      <c r="G165" s="125"/>
      <c r="H165" s="163"/>
      <c r="I165" s="134"/>
    </row>
    <row r="166" spans="2:9" x14ac:dyDescent="0.25">
      <c r="B166" s="135" t="s">
        <v>203</v>
      </c>
      <c r="C166" s="124">
        <v>4</v>
      </c>
      <c r="D166" s="125">
        <f t="shared" si="7"/>
        <v>930</v>
      </c>
      <c r="E166" s="162"/>
      <c r="F166" s="125"/>
      <c r="G166" s="125"/>
      <c r="H166" s="163"/>
      <c r="I166" s="134"/>
    </row>
    <row r="167" spans="2:9" x14ac:dyDescent="0.25">
      <c r="B167" s="135" t="s">
        <v>204</v>
      </c>
      <c r="C167" s="124">
        <v>3</v>
      </c>
      <c r="D167" s="125">
        <f t="shared" si="7"/>
        <v>3000</v>
      </c>
      <c r="E167" s="162"/>
      <c r="F167" s="125"/>
      <c r="G167" s="125"/>
      <c r="H167" s="163"/>
      <c r="I167" s="134"/>
    </row>
    <row r="168" spans="2:9" x14ac:dyDescent="0.25">
      <c r="B168" s="135" t="s">
        <v>205</v>
      </c>
      <c r="C168" s="124">
        <v>11</v>
      </c>
      <c r="D168" s="125">
        <f t="shared" si="7"/>
        <v>4000</v>
      </c>
      <c r="E168" s="162"/>
      <c r="F168" s="125"/>
      <c r="G168" s="125"/>
      <c r="H168" s="163"/>
      <c r="I168" s="134"/>
    </row>
    <row r="169" spans="2:9" ht="6.75" customHeight="1" x14ac:dyDescent="0.25">
      <c r="B169" s="135"/>
      <c r="C169" s="124"/>
      <c r="D169" s="125"/>
      <c r="E169" s="162"/>
      <c r="F169" s="125"/>
      <c r="G169" s="125"/>
      <c r="H169" s="163"/>
      <c r="I169" s="134"/>
    </row>
    <row r="170" spans="2:9" x14ac:dyDescent="0.25">
      <c r="B170" s="135" t="s">
        <v>206</v>
      </c>
      <c r="C170" s="124">
        <v>5</v>
      </c>
      <c r="D170" s="125">
        <f t="shared" si="7"/>
        <v>3700</v>
      </c>
      <c r="E170" s="162"/>
      <c r="F170" s="125"/>
      <c r="G170" s="125"/>
      <c r="H170" s="163"/>
      <c r="I170" s="134"/>
    </row>
    <row r="171" spans="2:9" x14ac:dyDescent="0.25">
      <c r="B171" s="141" t="s">
        <v>207</v>
      </c>
      <c r="C171" s="124">
        <v>2</v>
      </c>
      <c r="D171" s="125">
        <f t="shared" si="7"/>
        <v>3700</v>
      </c>
      <c r="E171" s="162"/>
      <c r="F171" s="125"/>
      <c r="G171" s="125"/>
      <c r="H171" s="163"/>
      <c r="I171" s="134"/>
    </row>
    <row r="172" spans="2:9" x14ac:dyDescent="0.25">
      <c r="B172" s="141" t="s">
        <v>208</v>
      </c>
      <c r="C172" s="124">
        <v>1</v>
      </c>
      <c r="D172" s="125">
        <f t="shared" si="7"/>
        <v>3700</v>
      </c>
      <c r="E172" s="162"/>
      <c r="F172" s="125"/>
      <c r="G172" s="125"/>
      <c r="H172" s="163"/>
      <c r="I172" s="134"/>
    </row>
    <row r="173" spans="2:9" x14ac:dyDescent="0.25">
      <c r="B173" s="135" t="s">
        <v>209</v>
      </c>
      <c r="C173" s="124">
        <v>22</v>
      </c>
      <c r="D173" s="125">
        <f t="shared" si="7"/>
        <v>6500</v>
      </c>
      <c r="E173" s="162"/>
      <c r="F173" s="125"/>
      <c r="G173" s="125"/>
      <c r="H173" s="163"/>
      <c r="I173" s="134"/>
    </row>
    <row r="174" spans="2:9" x14ac:dyDescent="0.25">
      <c r="B174" s="135" t="s">
        <v>210</v>
      </c>
      <c r="C174" s="124">
        <v>22</v>
      </c>
      <c r="D174" s="125">
        <f t="shared" si="7"/>
        <v>6500</v>
      </c>
      <c r="E174" s="162"/>
      <c r="F174" s="125"/>
      <c r="G174" s="125"/>
      <c r="H174" s="163"/>
      <c r="I174" s="134"/>
    </row>
    <row r="175" spans="2:9" x14ac:dyDescent="0.25">
      <c r="B175" s="135" t="s">
        <v>211</v>
      </c>
      <c r="C175" s="124">
        <v>3</v>
      </c>
      <c r="D175" s="125">
        <f t="shared" ref="D175:D177" si="8">+D28</f>
        <v>930</v>
      </c>
      <c r="E175" s="162"/>
      <c r="F175" s="125"/>
      <c r="G175" s="125"/>
      <c r="H175" s="163"/>
      <c r="I175" s="134"/>
    </row>
    <row r="176" spans="2:9" x14ac:dyDescent="0.25">
      <c r="B176" s="135" t="s">
        <v>212</v>
      </c>
      <c r="C176" s="124">
        <v>3</v>
      </c>
      <c r="D176" s="125">
        <f t="shared" si="8"/>
        <v>1322</v>
      </c>
      <c r="E176" s="162"/>
      <c r="F176" s="125"/>
      <c r="G176" s="125"/>
      <c r="H176" s="163"/>
      <c r="I176" s="134"/>
    </row>
    <row r="177" spans="2:9" x14ac:dyDescent="0.25">
      <c r="B177" s="135" t="s">
        <v>213</v>
      </c>
      <c r="C177" s="124">
        <v>3</v>
      </c>
      <c r="D177" s="125">
        <f t="shared" si="8"/>
        <v>1322</v>
      </c>
      <c r="E177" s="162"/>
      <c r="F177" s="125"/>
      <c r="G177" s="125"/>
      <c r="H177" s="163"/>
      <c r="I177" s="134"/>
    </row>
    <row r="178" spans="2:9" x14ac:dyDescent="0.25">
      <c r="B178" s="135" t="s">
        <v>214</v>
      </c>
      <c r="C178" s="124">
        <v>5</v>
      </c>
      <c r="D178" s="125">
        <f>+D33</f>
        <v>1325</v>
      </c>
      <c r="E178" s="162"/>
      <c r="F178" s="125"/>
      <c r="G178" s="125"/>
      <c r="H178" s="163"/>
      <c r="I178" s="134"/>
    </row>
    <row r="179" spans="2:9" x14ac:dyDescent="0.25">
      <c r="B179" s="32"/>
      <c r="C179" s="146"/>
      <c r="D179" s="147"/>
      <c r="E179" s="8"/>
      <c r="F179" s="146"/>
      <c r="G179" s="147"/>
      <c r="H179" s="160"/>
      <c r="I179" s="164"/>
    </row>
    <row r="180" spans="2:9" ht="15.75" thickBot="1" x14ac:dyDescent="0.3">
      <c r="B180" s="165" t="s">
        <v>69</v>
      </c>
      <c r="C180" s="166"/>
      <c r="D180" s="167"/>
      <c r="E180" s="166"/>
      <c r="F180" s="166"/>
      <c r="G180" s="167"/>
      <c r="H180" s="167"/>
      <c r="I180" s="168"/>
    </row>
    <row r="181" spans="2:9" ht="15.75" thickTop="1" x14ac:dyDescent="0.25">
      <c r="B181" s="32"/>
      <c r="C181" s="169"/>
      <c r="D181" s="170"/>
      <c r="E181" s="169"/>
      <c r="F181" s="169"/>
      <c r="G181" s="170"/>
      <c r="H181" s="171"/>
      <c r="I181" s="134"/>
    </row>
    <row r="182" spans="2:9" ht="19.5" x14ac:dyDescent="0.35">
      <c r="B182" s="626" t="s">
        <v>40</v>
      </c>
      <c r="C182" s="627"/>
      <c r="D182" s="627"/>
      <c r="E182" s="8"/>
      <c r="F182" s="8"/>
      <c r="G182" s="160"/>
      <c r="H182" s="171"/>
      <c r="I182" s="172"/>
    </row>
    <row r="183" spans="2:9" ht="15.75" thickBot="1" x14ac:dyDescent="0.3">
      <c r="B183" s="32"/>
      <c r="C183" s="8"/>
      <c r="D183" s="160"/>
      <c r="E183" s="8"/>
      <c r="F183" s="8"/>
      <c r="G183" s="160"/>
      <c r="H183" s="171"/>
      <c r="I183" s="175"/>
    </row>
    <row r="184" spans="2:9" ht="15.75" thickTop="1" x14ac:dyDescent="0.25">
      <c r="B184" s="1"/>
      <c r="C184" s="169"/>
      <c r="D184" s="170"/>
      <c r="E184" s="2"/>
      <c r="F184" s="2"/>
      <c r="G184" s="177"/>
      <c r="H184" s="177"/>
      <c r="I184" s="178"/>
    </row>
    <row r="185" spans="2:9" x14ac:dyDescent="0.25">
      <c r="B185" s="179" t="s">
        <v>215</v>
      </c>
      <c r="C185" s="8"/>
      <c r="D185" s="160"/>
      <c r="E185" s="18"/>
      <c r="F185" s="18"/>
      <c r="G185" s="176"/>
      <c r="H185" s="176"/>
      <c r="I185" s="19"/>
    </row>
    <row r="186" spans="2:9" x14ac:dyDescent="0.25">
      <c r="B186" s="179"/>
      <c r="C186" s="8"/>
      <c r="D186" s="160"/>
      <c r="E186" s="18"/>
      <c r="F186" s="18"/>
      <c r="G186" s="176"/>
      <c r="H186" s="176"/>
      <c r="I186" s="19"/>
    </row>
    <row r="187" spans="2:9" ht="15.75" thickBot="1" x14ac:dyDescent="0.3">
      <c r="B187" s="179" t="s">
        <v>216</v>
      </c>
      <c r="C187" s="8"/>
      <c r="D187" s="160"/>
      <c r="E187" s="18"/>
      <c r="F187" s="18"/>
      <c r="G187" s="176"/>
      <c r="H187" s="176"/>
      <c r="I187" s="19"/>
    </row>
    <row r="188" spans="2:9" ht="15.75" thickTop="1" x14ac:dyDescent="0.25">
      <c r="B188" s="181"/>
      <c r="C188" s="169"/>
      <c r="D188" s="170"/>
      <c r="E188" s="2"/>
      <c r="F188" s="2"/>
      <c r="G188" s="2"/>
      <c r="H188" s="2"/>
      <c r="I188" s="182"/>
    </row>
    <row r="189" spans="2:9" x14ac:dyDescent="0.25">
      <c r="B189" s="32"/>
      <c r="C189" s="20"/>
      <c r="D189" s="18"/>
      <c r="E189" s="18"/>
      <c r="F189" s="33"/>
      <c r="G189" s="18"/>
      <c r="H189" s="18"/>
      <c r="I189" s="183"/>
    </row>
    <row r="190" spans="2:9" x14ac:dyDescent="0.25">
      <c r="B190" s="32"/>
      <c r="C190" s="18"/>
      <c r="D190" s="18"/>
      <c r="E190" s="18"/>
      <c r="F190" s="18"/>
      <c r="G190" s="18"/>
      <c r="H190" s="18"/>
      <c r="I190" s="183"/>
    </row>
    <row r="191" spans="2:9" x14ac:dyDescent="0.25">
      <c r="B191" s="184" t="s">
        <v>36</v>
      </c>
      <c r="C191" s="8"/>
      <c r="D191" s="29"/>
      <c r="E191" s="567" t="s">
        <v>37</v>
      </c>
      <c r="F191" s="567"/>
      <c r="G191" s="18"/>
      <c r="H191" s="18"/>
      <c r="I191" s="183"/>
    </row>
    <row r="192" spans="2:9" x14ac:dyDescent="0.25">
      <c r="B192" s="32"/>
      <c r="C192" s="8"/>
      <c r="D192" s="160"/>
      <c r="E192" s="18"/>
      <c r="F192" s="18"/>
      <c r="G192" s="18"/>
      <c r="H192" s="18"/>
      <c r="I192" s="183"/>
    </row>
    <row r="193" spans="2:9" ht="15.75" thickBot="1" x14ac:dyDescent="0.3">
      <c r="B193" s="3"/>
      <c r="C193" s="173"/>
      <c r="D193" s="174"/>
      <c r="E193" s="4"/>
      <c r="F193" s="4"/>
      <c r="G193" s="4"/>
      <c r="H193" s="4"/>
      <c r="I193" s="6"/>
    </row>
    <row r="194" spans="2:9" ht="15.75" thickTop="1" x14ac:dyDescent="0.25"/>
  </sheetData>
  <mergeCells count="8">
    <mergeCell ref="B182:D182"/>
    <mergeCell ref="E191:F191"/>
    <mergeCell ref="H3:I3"/>
    <mergeCell ref="B4:I4"/>
    <mergeCell ref="B5:I5"/>
    <mergeCell ref="B7:B8"/>
    <mergeCell ref="C7:C9"/>
    <mergeCell ref="F7:F8"/>
  </mergeCells>
  <pageMargins left="0.7" right="0.7" top="0.75" bottom="0.75" header="0.3" footer="0.3"/>
  <pageSetup paperSize="9" scale="41" fitToHeight="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79"/>
  <sheetViews>
    <sheetView zoomScale="70" zoomScaleNormal="70" workbookViewId="0">
      <selection activeCell="B5" sqref="B5:I5"/>
    </sheetView>
  </sheetViews>
  <sheetFormatPr baseColWidth="10" defaultRowHeight="15" x14ac:dyDescent="0.25"/>
  <cols>
    <col min="3" max="3" width="55.28515625" customWidth="1"/>
    <col min="4" max="4" width="11.5703125" customWidth="1"/>
    <col min="5" max="5" width="13.28515625" customWidth="1"/>
    <col min="7" max="7" width="15.42578125" customWidth="1"/>
    <col min="8" max="8" width="15.140625" customWidth="1"/>
    <col min="9" max="9" width="17.85546875" customWidth="1"/>
  </cols>
  <sheetData>
    <row r="2" spans="2:9" ht="15.75" thickBot="1" x14ac:dyDescent="0.3">
      <c r="B2" s="27"/>
      <c r="C2" s="27"/>
      <c r="D2" s="27"/>
      <c r="E2" s="27"/>
      <c r="F2" s="27"/>
      <c r="G2" s="185"/>
      <c r="H2" s="27"/>
      <c r="I2" s="27"/>
    </row>
    <row r="3" spans="2:9" ht="15.75" thickTop="1" x14ac:dyDescent="0.25">
      <c r="B3" s="181"/>
      <c r="C3" s="2"/>
      <c r="D3" s="2"/>
      <c r="E3" s="2"/>
      <c r="F3" s="2"/>
      <c r="G3" s="216"/>
      <c r="H3" s="2"/>
      <c r="I3" s="182"/>
    </row>
    <row r="4" spans="2:9" ht="16.5" thickBot="1" x14ac:dyDescent="0.3">
      <c r="B4" s="3"/>
      <c r="C4" s="4"/>
      <c r="D4" s="4"/>
      <c r="E4" s="4"/>
      <c r="F4" s="4"/>
      <c r="G4" s="214"/>
      <c r="H4" s="639" t="s">
        <v>491</v>
      </c>
      <c r="I4" s="640"/>
    </row>
    <row r="5" spans="2:9" ht="81.75" customHeight="1" thickTop="1" thickBot="1" x14ac:dyDescent="0.3">
      <c r="B5" s="741" t="s">
        <v>546</v>
      </c>
      <c r="C5" s="641"/>
      <c r="D5" s="641"/>
      <c r="E5" s="641"/>
      <c r="F5" s="641"/>
      <c r="G5" s="641"/>
      <c r="H5" s="641"/>
      <c r="I5" s="642"/>
    </row>
    <row r="6" spans="2:9" ht="26.25" customHeight="1" thickTop="1" thickBot="1" x14ac:dyDescent="0.3">
      <c r="B6" s="643" t="s">
        <v>217</v>
      </c>
      <c r="C6" s="644"/>
      <c r="D6" s="644"/>
      <c r="E6" s="644"/>
      <c r="F6" s="644"/>
      <c r="G6" s="644"/>
      <c r="H6" s="644"/>
      <c r="I6" s="645"/>
    </row>
    <row r="7" spans="2:9" ht="16.5" thickTop="1" thickBot="1" x14ac:dyDescent="0.3">
      <c r="B7" s="110"/>
      <c r="C7" s="110"/>
      <c r="D7" s="110"/>
      <c r="E7" s="110"/>
      <c r="F7" s="110"/>
      <c r="G7" s="186"/>
      <c r="H7" s="110"/>
      <c r="I7" s="110"/>
    </row>
    <row r="8" spans="2:9" ht="15.75" thickTop="1" x14ac:dyDescent="0.25">
      <c r="B8" s="631" t="s">
        <v>218</v>
      </c>
      <c r="C8" s="646"/>
      <c r="D8" s="650" t="s">
        <v>219</v>
      </c>
      <c r="E8" s="650" t="s">
        <v>220</v>
      </c>
      <c r="F8" s="187" t="s">
        <v>221</v>
      </c>
      <c r="G8" s="653" t="s">
        <v>222</v>
      </c>
      <c r="H8" s="187" t="s">
        <v>223</v>
      </c>
      <c r="I8" s="188" t="s">
        <v>39</v>
      </c>
    </row>
    <row r="9" spans="2:9" x14ac:dyDescent="0.25">
      <c r="B9" s="632"/>
      <c r="C9" s="647"/>
      <c r="D9" s="651"/>
      <c r="E9" s="651"/>
      <c r="F9" s="189" t="s">
        <v>43</v>
      </c>
      <c r="G9" s="654"/>
      <c r="H9" s="189" t="s">
        <v>224</v>
      </c>
      <c r="I9" s="190" t="s">
        <v>40</v>
      </c>
    </row>
    <row r="10" spans="2:9" ht="15.75" thickBot="1" x14ac:dyDescent="0.3">
      <c r="B10" s="648"/>
      <c r="C10" s="649"/>
      <c r="D10" s="652"/>
      <c r="E10" s="652"/>
      <c r="F10" s="120" t="s">
        <v>46</v>
      </c>
      <c r="G10" s="655"/>
      <c r="H10" s="120" t="s">
        <v>225</v>
      </c>
      <c r="I10" s="122" t="s">
        <v>46</v>
      </c>
    </row>
    <row r="11" spans="2:9" ht="15.75" thickTop="1" x14ac:dyDescent="0.25">
      <c r="B11" s="32"/>
      <c r="C11" s="180"/>
      <c r="D11" s="18"/>
      <c r="E11" s="124"/>
      <c r="F11" s="191"/>
      <c r="G11" s="192"/>
      <c r="H11" s="193"/>
      <c r="I11" s="194"/>
    </row>
    <row r="12" spans="2:9" x14ac:dyDescent="0.25">
      <c r="B12" s="195" t="s">
        <v>49</v>
      </c>
      <c r="C12" s="196" t="s">
        <v>226</v>
      </c>
      <c r="D12" s="18"/>
      <c r="E12" s="124"/>
      <c r="F12" s="191"/>
      <c r="G12" s="197"/>
      <c r="H12" s="193"/>
      <c r="I12" s="194"/>
    </row>
    <row r="13" spans="2:9" x14ac:dyDescent="0.25">
      <c r="B13" s="195"/>
      <c r="C13" s="180" t="s">
        <v>227</v>
      </c>
      <c r="D13" s="124" t="s">
        <v>228</v>
      </c>
      <c r="E13" s="124" t="s">
        <v>229</v>
      </c>
      <c r="F13" s="198"/>
      <c r="G13" s="470">
        <v>1953</v>
      </c>
      <c r="H13" s="199">
        <v>101477.88</v>
      </c>
      <c r="I13" s="200"/>
    </row>
    <row r="14" spans="2:9" x14ac:dyDescent="0.25">
      <c r="B14" s="195"/>
      <c r="C14" s="180" t="s">
        <v>230</v>
      </c>
      <c r="D14" s="124" t="s">
        <v>228</v>
      </c>
      <c r="E14" s="124" t="s">
        <v>229</v>
      </c>
      <c r="F14" s="198"/>
      <c r="G14" s="470">
        <v>30</v>
      </c>
      <c r="H14" s="199">
        <v>1558.8</v>
      </c>
      <c r="I14" s="200"/>
    </row>
    <row r="15" spans="2:9" x14ac:dyDescent="0.25">
      <c r="B15" s="195"/>
      <c r="C15" s="180" t="s">
        <v>231</v>
      </c>
      <c r="D15" s="124" t="s">
        <v>228</v>
      </c>
      <c r="E15" s="124" t="s">
        <v>229</v>
      </c>
      <c r="F15" s="198"/>
      <c r="G15" s="470">
        <v>30</v>
      </c>
      <c r="H15" s="199">
        <v>1558.8</v>
      </c>
      <c r="I15" s="200"/>
    </row>
    <row r="16" spans="2:9" x14ac:dyDescent="0.25">
      <c r="B16" s="195"/>
      <c r="C16" s="180" t="s">
        <v>232</v>
      </c>
      <c r="D16" s="124" t="s">
        <v>228</v>
      </c>
      <c r="E16" s="124" t="s">
        <v>233</v>
      </c>
      <c r="F16" s="198"/>
      <c r="G16" s="470">
        <v>19</v>
      </c>
      <c r="H16" s="199">
        <v>228</v>
      </c>
      <c r="I16" s="200"/>
    </row>
    <row r="17" spans="2:9" x14ac:dyDescent="0.25">
      <c r="B17" s="195"/>
      <c r="C17" s="180" t="s">
        <v>234</v>
      </c>
      <c r="D17" s="124" t="s">
        <v>228</v>
      </c>
      <c r="E17" s="124" t="s">
        <v>233</v>
      </c>
      <c r="F17" s="198"/>
      <c r="G17" s="470">
        <v>30</v>
      </c>
      <c r="H17" s="199">
        <v>360</v>
      </c>
      <c r="I17" s="200"/>
    </row>
    <row r="18" spans="2:9" x14ac:dyDescent="0.25">
      <c r="B18" s="195"/>
      <c r="C18" s="180" t="s">
        <v>235</v>
      </c>
      <c r="D18" s="124" t="s">
        <v>228</v>
      </c>
      <c r="E18" s="124" t="s">
        <v>233</v>
      </c>
      <c r="F18" s="198"/>
      <c r="G18" s="470">
        <v>30</v>
      </c>
      <c r="H18" s="199">
        <v>360</v>
      </c>
      <c r="I18" s="200"/>
    </row>
    <row r="19" spans="2:9" x14ac:dyDescent="0.25">
      <c r="B19" s="195"/>
      <c r="C19" s="180" t="s">
        <v>236</v>
      </c>
      <c r="D19" s="124" t="s">
        <v>228</v>
      </c>
      <c r="E19" s="124" t="s">
        <v>237</v>
      </c>
      <c r="F19" s="198"/>
      <c r="G19" s="470">
        <v>1033</v>
      </c>
      <c r="H19" s="199">
        <v>3099</v>
      </c>
      <c r="I19" s="200"/>
    </row>
    <row r="20" spans="2:9" x14ac:dyDescent="0.25">
      <c r="B20" s="195"/>
      <c r="C20" s="180" t="s">
        <v>238</v>
      </c>
      <c r="D20" s="124" t="s">
        <v>228</v>
      </c>
      <c r="E20" s="124" t="s">
        <v>237</v>
      </c>
      <c r="F20" s="198"/>
      <c r="G20" s="470">
        <v>1289</v>
      </c>
      <c r="H20" s="199">
        <v>3867</v>
      </c>
      <c r="I20" s="200"/>
    </row>
    <row r="21" spans="2:9" x14ac:dyDescent="0.25">
      <c r="B21" s="201"/>
      <c r="C21" s="180" t="s">
        <v>239</v>
      </c>
      <c r="D21" s="124" t="s">
        <v>228</v>
      </c>
      <c r="E21" s="124" t="s">
        <v>237</v>
      </c>
      <c r="F21" s="198"/>
      <c r="G21" s="470">
        <v>2246</v>
      </c>
      <c r="H21" s="199">
        <v>6738</v>
      </c>
      <c r="I21" s="200"/>
    </row>
    <row r="22" spans="2:9" x14ac:dyDescent="0.25">
      <c r="B22" s="201"/>
      <c r="C22" s="180" t="s">
        <v>240</v>
      </c>
      <c r="D22" s="124" t="s">
        <v>228</v>
      </c>
      <c r="E22" s="149" t="s">
        <v>237</v>
      </c>
      <c r="F22" s="198"/>
      <c r="G22" s="470">
        <v>2246</v>
      </c>
      <c r="H22" s="199">
        <v>6738</v>
      </c>
      <c r="I22" s="200"/>
    </row>
    <row r="23" spans="2:9" x14ac:dyDescent="0.25">
      <c r="B23" s="201"/>
      <c r="C23" s="180" t="s">
        <v>242</v>
      </c>
      <c r="D23" s="124" t="s">
        <v>243</v>
      </c>
      <c r="E23" s="124" t="s">
        <v>241</v>
      </c>
      <c r="F23" s="198"/>
      <c r="G23" s="470">
        <v>2307</v>
      </c>
      <c r="H23" s="199">
        <v>4614</v>
      </c>
      <c r="I23" s="200"/>
    </row>
    <row r="24" spans="2:9" x14ac:dyDescent="0.25">
      <c r="B24" s="201"/>
      <c r="C24" s="180" t="s">
        <v>244</v>
      </c>
      <c r="D24" s="124" t="s">
        <v>243</v>
      </c>
      <c r="E24" s="124" t="s">
        <v>241</v>
      </c>
      <c r="F24" s="198"/>
      <c r="G24" s="470">
        <v>167</v>
      </c>
      <c r="H24" s="199">
        <v>334</v>
      </c>
      <c r="I24" s="200"/>
    </row>
    <row r="25" spans="2:9" x14ac:dyDescent="0.25">
      <c r="B25" s="201"/>
      <c r="C25" s="180" t="s">
        <v>245</v>
      </c>
      <c r="D25" s="124" t="s">
        <v>243</v>
      </c>
      <c r="E25" s="124" t="s">
        <v>241</v>
      </c>
      <c r="F25" s="198"/>
      <c r="G25" s="470">
        <v>30</v>
      </c>
      <c r="H25" s="199">
        <v>60</v>
      </c>
      <c r="I25" s="200"/>
    </row>
    <row r="26" spans="2:9" x14ac:dyDescent="0.25">
      <c r="B26" s="201"/>
      <c r="C26" s="180" t="s">
        <v>246</v>
      </c>
      <c r="D26" s="124" t="s">
        <v>243</v>
      </c>
      <c r="E26" s="124" t="s">
        <v>247</v>
      </c>
      <c r="F26" s="198"/>
      <c r="G26" s="470">
        <v>2465</v>
      </c>
      <c r="H26" s="199">
        <v>2465</v>
      </c>
      <c r="I26" s="200"/>
    </row>
    <row r="27" spans="2:9" x14ac:dyDescent="0.25">
      <c r="B27" s="201"/>
      <c r="C27" s="180" t="s">
        <v>248</v>
      </c>
      <c r="D27" s="124" t="s">
        <v>228</v>
      </c>
      <c r="E27" s="124" t="s">
        <v>241</v>
      </c>
      <c r="F27" s="198"/>
      <c r="G27" s="470">
        <v>30</v>
      </c>
      <c r="H27" s="199">
        <v>60</v>
      </c>
      <c r="I27" s="200"/>
    </row>
    <row r="28" spans="2:9" x14ac:dyDescent="0.25">
      <c r="B28" s="201"/>
      <c r="C28" s="180" t="s">
        <v>249</v>
      </c>
      <c r="D28" s="124" t="s">
        <v>228</v>
      </c>
      <c r="E28" s="124" t="s">
        <v>247</v>
      </c>
      <c r="F28" s="198"/>
      <c r="G28" s="470">
        <v>2465</v>
      </c>
      <c r="H28" s="199">
        <v>2465</v>
      </c>
      <c r="I28" s="200"/>
    </row>
    <row r="29" spans="2:9" x14ac:dyDescent="0.25">
      <c r="B29" s="201"/>
      <c r="C29" s="180" t="s">
        <v>250</v>
      </c>
      <c r="D29" s="124" t="s">
        <v>228</v>
      </c>
      <c r="E29" s="124" t="s">
        <v>251</v>
      </c>
      <c r="F29" s="198"/>
      <c r="G29" s="470">
        <v>1727</v>
      </c>
      <c r="H29" s="199">
        <v>630355</v>
      </c>
      <c r="I29" s="200"/>
    </row>
    <row r="30" spans="2:9" x14ac:dyDescent="0.25">
      <c r="B30" s="201"/>
      <c r="C30" s="180" t="s">
        <v>252</v>
      </c>
      <c r="D30" s="124" t="s">
        <v>228</v>
      </c>
      <c r="E30" s="149" t="s">
        <v>241</v>
      </c>
      <c r="F30" s="198"/>
      <c r="G30" s="470">
        <v>167</v>
      </c>
      <c r="H30" s="199">
        <v>334</v>
      </c>
      <c r="I30" s="200"/>
    </row>
    <row r="31" spans="2:9" x14ac:dyDescent="0.25">
      <c r="B31" s="201"/>
      <c r="C31" s="180" t="s">
        <v>253</v>
      </c>
      <c r="D31" s="124" t="s">
        <v>228</v>
      </c>
      <c r="E31" s="124" t="s">
        <v>241</v>
      </c>
      <c r="F31" s="198"/>
      <c r="G31" s="470">
        <v>167</v>
      </c>
      <c r="H31" s="199">
        <v>334</v>
      </c>
      <c r="I31" s="200"/>
    </row>
    <row r="32" spans="2:9" x14ac:dyDescent="0.25">
      <c r="B32" s="201"/>
      <c r="C32" s="180" t="s">
        <v>254</v>
      </c>
      <c r="D32" s="124" t="s">
        <v>228</v>
      </c>
      <c r="E32" s="124" t="s">
        <v>241</v>
      </c>
      <c r="F32" s="198"/>
      <c r="G32" s="470">
        <v>167</v>
      </c>
      <c r="H32" s="199">
        <v>334</v>
      </c>
      <c r="I32" s="200"/>
    </row>
    <row r="33" spans="2:9" x14ac:dyDescent="0.25">
      <c r="B33" s="201"/>
      <c r="C33" s="180" t="s">
        <v>255</v>
      </c>
      <c r="D33" s="124" t="s">
        <v>228</v>
      </c>
      <c r="E33" s="149" t="s">
        <v>241</v>
      </c>
      <c r="F33" s="198"/>
      <c r="G33" s="470">
        <v>167</v>
      </c>
      <c r="H33" s="199">
        <v>334</v>
      </c>
      <c r="I33" s="200"/>
    </row>
    <row r="34" spans="2:9" x14ac:dyDescent="0.25">
      <c r="B34" s="201"/>
      <c r="C34" s="180" t="s">
        <v>256</v>
      </c>
      <c r="D34" s="124" t="s">
        <v>228</v>
      </c>
      <c r="E34" s="149" t="s">
        <v>241</v>
      </c>
      <c r="F34" s="198"/>
      <c r="G34" s="470">
        <v>167</v>
      </c>
      <c r="H34" s="199">
        <v>334</v>
      </c>
      <c r="I34" s="200"/>
    </row>
    <row r="35" spans="2:9" x14ac:dyDescent="0.25">
      <c r="B35" s="201"/>
      <c r="C35" s="180" t="s">
        <v>257</v>
      </c>
      <c r="D35" s="124" t="s">
        <v>228</v>
      </c>
      <c r="E35" s="124" t="s">
        <v>237</v>
      </c>
      <c r="F35" s="198"/>
      <c r="G35" s="470">
        <v>2372</v>
      </c>
      <c r="H35" s="199">
        <v>7116</v>
      </c>
      <c r="I35" s="200"/>
    </row>
    <row r="36" spans="2:9" x14ac:dyDescent="0.25">
      <c r="B36" s="201"/>
      <c r="C36" s="196" t="s">
        <v>258</v>
      </c>
      <c r="D36" s="124" t="s">
        <v>228</v>
      </c>
      <c r="E36" s="124" t="s">
        <v>237</v>
      </c>
      <c r="F36" s="198"/>
      <c r="G36" s="470">
        <v>142</v>
      </c>
      <c r="H36" s="199">
        <v>426</v>
      </c>
      <c r="I36" s="200"/>
    </row>
    <row r="37" spans="2:9" x14ac:dyDescent="0.25">
      <c r="B37" s="201"/>
      <c r="C37" s="180" t="s">
        <v>259</v>
      </c>
      <c r="D37" s="124" t="s">
        <v>228</v>
      </c>
      <c r="E37" s="124" t="s">
        <v>229</v>
      </c>
      <c r="F37" s="198"/>
      <c r="G37" s="470">
        <v>14</v>
      </c>
      <c r="H37" s="199">
        <v>727.44</v>
      </c>
      <c r="I37" s="200"/>
    </row>
    <row r="38" spans="2:9" x14ac:dyDescent="0.25">
      <c r="B38" s="201"/>
      <c r="C38" s="180" t="s">
        <v>260</v>
      </c>
      <c r="D38" s="124" t="s">
        <v>228</v>
      </c>
      <c r="E38" s="124" t="s">
        <v>237</v>
      </c>
      <c r="F38" s="198"/>
      <c r="G38" s="470">
        <v>142</v>
      </c>
      <c r="H38" s="199">
        <v>426</v>
      </c>
      <c r="I38" s="200"/>
    </row>
    <row r="39" spans="2:9" x14ac:dyDescent="0.25">
      <c r="B39" s="201"/>
      <c r="C39" s="180" t="s">
        <v>261</v>
      </c>
      <c r="D39" s="124" t="s">
        <v>228</v>
      </c>
      <c r="E39" s="124" t="s">
        <v>241</v>
      </c>
      <c r="F39" s="198"/>
      <c r="G39" s="470">
        <v>14</v>
      </c>
      <c r="H39" s="199">
        <v>28</v>
      </c>
      <c r="I39" s="200"/>
    </row>
    <row r="40" spans="2:9" x14ac:dyDescent="0.25">
      <c r="B40" s="201"/>
      <c r="C40" s="180" t="s">
        <v>262</v>
      </c>
      <c r="D40" s="124" t="s">
        <v>228</v>
      </c>
      <c r="E40" s="124" t="s">
        <v>241</v>
      </c>
      <c r="F40" s="198"/>
      <c r="G40" s="470">
        <v>162</v>
      </c>
      <c r="H40" s="199">
        <v>324</v>
      </c>
      <c r="I40" s="200"/>
    </row>
    <row r="41" spans="2:9" x14ac:dyDescent="0.25">
      <c r="B41" s="201"/>
      <c r="C41" s="180" t="s">
        <v>263</v>
      </c>
      <c r="D41" s="124" t="s">
        <v>228</v>
      </c>
      <c r="E41" s="124" t="s">
        <v>241</v>
      </c>
      <c r="F41" s="198"/>
      <c r="G41" s="470">
        <v>14</v>
      </c>
      <c r="H41" s="199">
        <v>28</v>
      </c>
      <c r="I41" s="200"/>
    </row>
    <row r="42" spans="2:9" x14ac:dyDescent="0.25">
      <c r="B42" s="201"/>
      <c r="C42" s="180" t="s">
        <v>264</v>
      </c>
      <c r="D42" s="124" t="s">
        <v>228</v>
      </c>
      <c r="E42" s="124" t="s">
        <v>241</v>
      </c>
      <c r="F42" s="198"/>
      <c r="G42" s="470">
        <v>14</v>
      </c>
      <c r="H42" s="199">
        <v>28</v>
      </c>
      <c r="I42" s="200"/>
    </row>
    <row r="43" spans="2:9" x14ac:dyDescent="0.25">
      <c r="B43" s="201"/>
      <c r="C43" s="180" t="s">
        <v>265</v>
      </c>
      <c r="D43" s="124" t="s">
        <v>228</v>
      </c>
      <c r="E43" s="124" t="s">
        <v>241</v>
      </c>
      <c r="F43" s="198"/>
      <c r="G43" s="470">
        <v>14</v>
      </c>
      <c r="H43" s="199">
        <v>28</v>
      </c>
      <c r="I43" s="200"/>
    </row>
    <row r="44" spans="2:9" x14ac:dyDescent="0.25">
      <c r="B44" s="201"/>
      <c r="C44" s="180" t="s">
        <v>266</v>
      </c>
      <c r="D44" s="124" t="s">
        <v>228</v>
      </c>
      <c r="E44" s="124" t="s">
        <v>229</v>
      </c>
      <c r="F44" s="198"/>
      <c r="G44" s="470">
        <v>26</v>
      </c>
      <c r="H44" s="199">
        <v>1350.96</v>
      </c>
      <c r="I44" s="200"/>
    </row>
    <row r="45" spans="2:9" x14ac:dyDescent="0.25">
      <c r="B45" s="201"/>
      <c r="C45" s="180"/>
      <c r="D45" s="18"/>
      <c r="E45" s="124"/>
      <c r="F45" s="202"/>
      <c r="G45" s="471"/>
      <c r="H45" s="203"/>
      <c r="I45" s="200"/>
    </row>
    <row r="46" spans="2:9" x14ac:dyDescent="0.25">
      <c r="B46" s="195" t="s">
        <v>70</v>
      </c>
      <c r="C46" s="196" t="s">
        <v>267</v>
      </c>
      <c r="D46" s="18"/>
      <c r="E46" s="124"/>
      <c r="F46" s="202"/>
      <c r="G46" s="471"/>
      <c r="H46" s="203"/>
      <c r="I46" s="200"/>
    </row>
    <row r="47" spans="2:9" x14ac:dyDescent="0.25">
      <c r="B47" s="201"/>
      <c r="C47" s="180" t="s">
        <v>268</v>
      </c>
      <c r="D47" s="124" t="s">
        <v>228</v>
      </c>
      <c r="E47" s="149" t="s">
        <v>229</v>
      </c>
      <c r="F47" s="198"/>
      <c r="G47" s="470">
        <v>1142</v>
      </c>
      <c r="H47" s="199">
        <v>59338.32</v>
      </c>
      <c r="I47" s="200"/>
    </row>
    <row r="48" spans="2:9" x14ac:dyDescent="0.25">
      <c r="B48" s="201"/>
      <c r="C48" s="180" t="s">
        <v>269</v>
      </c>
      <c r="D48" s="124" t="s">
        <v>228</v>
      </c>
      <c r="E48" s="124" t="s">
        <v>270</v>
      </c>
      <c r="F48" s="198"/>
      <c r="G48" s="470">
        <v>1142</v>
      </c>
      <c r="H48" s="199">
        <v>4568</v>
      </c>
      <c r="I48" s="200"/>
    </row>
    <row r="49" spans="2:9" ht="6" customHeight="1" x14ac:dyDescent="0.25">
      <c r="B49" s="201"/>
      <c r="C49" s="180"/>
      <c r="D49" s="124"/>
      <c r="E49" s="124"/>
      <c r="F49" s="198"/>
      <c r="G49" s="470"/>
      <c r="H49" s="199"/>
      <c r="I49" s="200"/>
    </row>
    <row r="50" spans="2:9" x14ac:dyDescent="0.25">
      <c r="B50" s="201"/>
      <c r="C50" s="180" t="s">
        <v>271</v>
      </c>
      <c r="D50" s="124" t="s">
        <v>228</v>
      </c>
      <c r="E50" s="149" t="s">
        <v>247</v>
      </c>
      <c r="F50" s="198"/>
      <c r="G50" s="470">
        <v>1033</v>
      </c>
      <c r="H50" s="199">
        <v>1033</v>
      </c>
      <c r="I50" s="200"/>
    </row>
    <row r="51" spans="2:9" x14ac:dyDescent="0.25">
      <c r="B51" s="201"/>
      <c r="C51" s="180"/>
      <c r="D51" s="18"/>
      <c r="E51" s="124"/>
      <c r="F51" s="198"/>
      <c r="G51" s="470"/>
      <c r="H51" s="199"/>
      <c r="I51" s="200"/>
    </row>
    <row r="52" spans="2:9" x14ac:dyDescent="0.25">
      <c r="B52" s="195" t="s">
        <v>79</v>
      </c>
      <c r="C52" s="196" t="s">
        <v>272</v>
      </c>
      <c r="D52" s="18"/>
      <c r="E52" s="124"/>
      <c r="F52" s="198"/>
      <c r="G52" s="470"/>
      <c r="H52" s="199"/>
      <c r="I52" s="200"/>
    </row>
    <row r="53" spans="2:9" x14ac:dyDescent="0.25">
      <c r="B53" s="201"/>
      <c r="C53" s="180" t="s">
        <v>273</v>
      </c>
      <c r="D53" s="124" t="s">
        <v>228</v>
      </c>
      <c r="E53" s="124" t="s">
        <v>237</v>
      </c>
      <c r="F53" s="198"/>
      <c r="G53" s="470">
        <v>7227</v>
      </c>
      <c r="H53" s="199">
        <v>21681</v>
      </c>
      <c r="I53" s="200"/>
    </row>
    <row r="54" spans="2:9" x14ac:dyDescent="0.25">
      <c r="B54" s="201"/>
      <c r="C54" s="180" t="s">
        <v>274</v>
      </c>
      <c r="D54" s="124" t="s">
        <v>228</v>
      </c>
      <c r="E54" s="124" t="s">
        <v>247</v>
      </c>
      <c r="F54" s="198"/>
      <c r="G54" s="470">
        <v>495</v>
      </c>
      <c r="H54" s="199">
        <v>495</v>
      </c>
      <c r="I54" s="200"/>
    </row>
    <row r="55" spans="2:9" x14ac:dyDescent="0.25">
      <c r="B55" s="201"/>
      <c r="C55" s="180" t="s">
        <v>275</v>
      </c>
      <c r="D55" s="124" t="s">
        <v>228</v>
      </c>
      <c r="E55" s="124" t="s">
        <v>237</v>
      </c>
      <c r="F55" s="198"/>
      <c r="G55" s="470">
        <v>4818</v>
      </c>
      <c r="H55" s="199">
        <v>14454</v>
      </c>
      <c r="I55" s="200"/>
    </row>
    <row r="56" spans="2:9" x14ac:dyDescent="0.25">
      <c r="B56" s="201"/>
      <c r="C56" s="180" t="s">
        <v>276</v>
      </c>
      <c r="D56" s="124" t="s">
        <v>228</v>
      </c>
      <c r="E56" s="124" t="s">
        <v>247</v>
      </c>
      <c r="F56" s="198"/>
      <c r="G56" s="470">
        <v>370</v>
      </c>
      <c r="H56" s="199">
        <v>370</v>
      </c>
      <c r="I56" s="200"/>
    </row>
    <row r="57" spans="2:9" x14ac:dyDescent="0.25">
      <c r="B57" s="201"/>
      <c r="C57" s="180" t="s">
        <v>277</v>
      </c>
      <c r="D57" s="124" t="s">
        <v>228</v>
      </c>
      <c r="E57" s="124" t="s">
        <v>247</v>
      </c>
      <c r="F57" s="198"/>
      <c r="G57" s="470">
        <v>182</v>
      </c>
      <c r="H57" s="199">
        <v>182</v>
      </c>
      <c r="I57" s="200"/>
    </row>
    <row r="58" spans="2:9" x14ac:dyDescent="0.25">
      <c r="B58" s="201"/>
      <c r="C58" s="180" t="s">
        <v>278</v>
      </c>
      <c r="D58" s="124" t="s">
        <v>228</v>
      </c>
      <c r="E58" s="124" t="s">
        <v>247</v>
      </c>
      <c r="F58" s="198"/>
      <c r="G58" s="470">
        <v>126</v>
      </c>
      <c r="H58" s="199">
        <v>126</v>
      </c>
      <c r="I58" s="200"/>
    </row>
    <row r="59" spans="2:9" x14ac:dyDescent="0.25">
      <c r="B59" s="201"/>
      <c r="C59" s="180" t="s">
        <v>279</v>
      </c>
      <c r="D59" s="124" t="s">
        <v>228</v>
      </c>
      <c r="E59" s="124" t="s">
        <v>247</v>
      </c>
      <c r="F59" s="198"/>
      <c r="G59" s="470">
        <v>126</v>
      </c>
      <c r="H59" s="199">
        <v>126</v>
      </c>
      <c r="I59" s="200"/>
    </row>
    <row r="60" spans="2:9" x14ac:dyDescent="0.25">
      <c r="B60" s="201"/>
      <c r="C60" s="180" t="s">
        <v>280</v>
      </c>
      <c r="D60" s="124" t="s">
        <v>228</v>
      </c>
      <c r="E60" s="124" t="s">
        <v>247</v>
      </c>
      <c r="F60" s="198"/>
      <c r="G60" s="470">
        <v>42</v>
      </c>
      <c r="H60" s="199">
        <v>42</v>
      </c>
      <c r="I60" s="200"/>
    </row>
    <row r="61" spans="2:9" x14ac:dyDescent="0.25">
      <c r="B61" s="201"/>
      <c r="C61" s="180" t="s">
        <v>281</v>
      </c>
      <c r="D61" s="124" t="s">
        <v>228</v>
      </c>
      <c r="E61" s="124" t="s">
        <v>247</v>
      </c>
      <c r="F61" s="198"/>
      <c r="G61" s="470">
        <v>84</v>
      </c>
      <c r="H61" s="199">
        <v>84</v>
      </c>
      <c r="I61" s="200"/>
    </row>
    <row r="62" spans="2:9" x14ac:dyDescent="0.25">
      <c r="B62" s="201"/>
      <c r="C62" s="180" t="s">
        <v>282</v>
      </c>
      <c r="D62" s="124" t="s">
        <v>228</v>
      </c>
      <c r="E62" s="124" t="s">
        <v>247</v>
      </c>
      <c r="F62" s="198"/>
      <c r="G62" s="470">
        <v>42</v>
      </c>
      <c r="H62" s="199">
        <v>42</v>
      </c>
      <c r="I62" s="200"/>
    </row>
    <row r="63" spans="2:9" x14ac:dyDescent="0.25">
      <c r="B63" s="201"/>
      <c r="C63" s="180"/>
      <c r="D63" s="18"/>
      <c r="E63" s="124"/>
      <c r="F63" s="198"/>
      <c r="G63" s="470"/>
      <c r="H63" s="199"/>
      <c r="I63" s="200"/>
    </row>
    <row r="64" spans="2:9" x14ac:dyDescent="0.25">
      <c r="B64" s="195">
        <v>1.4</v>
      </c>
      <c r="C64" s="196" t="s">
        <v>283</v>
      </c>
      <c r="D64" s="18"/>
      <c r="E64" s="124"/>
      <c r="F64" s="202"/>
      <c r="G64" s="471"/>
      <c r="H64" s="203"/>
      <c r="I64" s="200"/>
    </row>
    <row r="65" spans="2:9" x14ac:dyDescent="0.25">
      <c r="B65" s="201"/>
      <c r="C65" s="180" t="s">
        <v>284</v>
      </c>
      <c r="D65" s="124" t="s">
        <v>228</v>
      </c>
      <c r="E65" s="124" t="s">
        <v>285</v>
      </c>
      <c r="F65" s="198"/>
      <c r="G65" s="470">
        <v>6580.2100000000009</v>
      </c>
      <c r="H65" s="199">
        <v>2401776.6500000004</v>
      </c>
      <c r="I65" s="200"/>
    </row>
    <row r="66" spans="2:9" x14ac:dyDescent="0.25">
      <c r="B66" s="201"/>
      <c r="C66" s="180" t="s">
        <v>286</v>
      </c>
      <c r="D66" s="124" t="s">
        <v>228</v>
      </c>
      <c r="E66" s="124" t="s">
        <v>229</v>
      </c>
      <c r="F66" s="198"/>
      <c r="G66" s="470">
        <v>95</v>
      </c>
      <c r="H66" s="199">
        <v>4936.2</v>
      </c>
      <c r="I66" s="200"/>
    </row>
    <row r="67" spans="2:9" x14ac:dyDescent="0.25">
      <c r="B67" s="201"/>
      <c r="C67" s="180"/>
      <c r="D67" s="18"/>
      <c r="E67" s="124"/>
      <c r="F67" s="198"/>
      <c r="G67" s="470"/>
      <c r="H67" s="199"/>
      <c r="I67" s="200"/>
    </row>
    <row r="68" spans="2:9" ht="15.75" thickBot="1" x14ac:dyDescent="0.3">
      <c r="B68" s="3"/>
      <c r="C68" s="204"/>
      <c r="D68" s="4"/>
      <c r="E68" s="205"/>
      <c r="F68" s="206"/>
      <c r="G68" s="207"/>
      <c r="H68" s="206"/>
      <c r="I68" s="208"/>
    </row>
    <row r="69" spans="2:9" ht="15.75" thickTop="1" x14ac:dyDescent="0.25">
      <c r="B69" s="32"/>
      <c r="C69" s="18"/>
      <c r="D69" s="18"/>
      <c r="E69" s="18"/>
      <c r="F69" s="18"/>
      <c r="G69" s="209"/>
      <c r="H69" s="18"/>
      <c r="I69" s="182"/>
    </row>
    <row r="70" spans="2:9" x14ac:dyDescent="0.25">
      <c r="B70" s="32"/>
      <c r="C70" s="18"/>
      <c r="D70" s="18"/>
      <c r="E70" s="18"/>
      <c r="F70" s="210" t="s">
        <v>40</v>
      </c>
      <c r="G70" s="211"/>
      <c r="H70" s="212"/>
      <c r="I70" s="213"/>
    </row>
    <row r="71" spans="2:9" ht="15.75" thickBot="1" x14ac:dyDescent="0.3">
      <c r="B71" s="32"/>
      <c r="C71" s="18"/>
      <c r="D71" s="18"/>
      <c r="E71" s="18"/>
      <c r="F71" s="18"/>
      <c r="G71" s="209"/>
      <c r="H71" s="18"/>
      <c r="I71" s="183"/>
    </row>
    <row r="72" spans="2:9" ht="15.75" thickTop="1" x14ac:dyDescent="0.25">
      <c r="B72" s="1"/>
      <c r="C72" s="2"/>
      <c r="D72" s="2"/>
      <c r="E72" s="2"/>
      <c r="F72" s="2"/>
      <c r="G72" s="216"/>
      <c r="H72" s="2"/>
      <c r="I72" s="182"/>
    </row>
    <row r="73" spans="2:9" x14ac:dyDescent="0.25">
      <c r="B73" s="636" t="s">
        <v>287</v>
      </c>
      <c r="C73" s="637"/>
      <c r="D73" s="637"/>
      <c r="E73" s="637"/>
      <c r="F73" s="637"/>
      <c r="G73" s="209"/>
      <c r="H73" s="18"/>
      <c r="I73" s="183"/>
    </row>
    <row r="74" spans="2:9" ht="15.75" thickBot="1" x14ac:dyDescent="0.3">
      <c r="B74" s="636" t="s">
        <v>288</v>
      </c>
      <c r="C74" s="637"/>
      <c r="D74" s="637"/>
      <c r="E74" s="637"/>
      <c r="F74" s="637"/>
      <c r="G74" s="209"/>
      <c r="H74" s="18"/>
      <c r="I74" s="183"/>
    </row>
    <row r="75" spans="2:9" ht="15.75" thickTop="1" x14ac:dyDescent="0.25">
      <c r="B75" s="1"/>
      <c r="C75" s="2"/>
      <c r="D75" s="2"/>
      <c r="E75" s="2"/>
      <c r="F75" s="2"/>
      <c r="G75" s="216"/>
      <c r="H75" s="2"/>
      <c r="I75" s="182"/>
    </row>
    <row r="76" spans="2:9" x14ac:dyDescent="0.25">
      <c r="B76" s="32"/>
      <c r="C76" s="18"/>
      <c r="D76" s="18"/>
      <c r="E76" s="18"/>
      <c r="F76" s="18"/>
      <c r="G76" s="18"/>
      <c r="H76" s="18"/>
      <c r="I76" s="183"/>
    </row>
    <row r="77" spans="2:9" x14ac:dyDescent="0.25">
      <c r="B77" s="32"/>
      <c r="C77" s="30" t="s">
        <v>36</v>
      </c>
      <c r="D77" s="8"/>
      <c r="E77" s="29"/>
      <c r="F77" s="30" t="s">
        <v>37</v>
      </c>
      <c r="G77" s="30"/>
      <c r="H77" s="18"/>
      <c r="I77" s="183"/>
    </row>
    <row r="78" spans="2:9" ht="15.75" thickBot="1" x14ac:dyDescent="0.3">
      <c r="B78" s="3"/>
      <c r="C78" s="4"/>
      <c r="D78" s="4"/>
      <c r="E78" s="4"/>
      <c r="F78" s="4"/>
      <c r="G78" s="214"/>
      <c r="H78" s="4"/>
      <c r="I78" s="6"/>
    </row>
    <row r="79" spans="2:9" ht="15.75" thickTop="1" x14ac:dyDescent="0.25">
      <c r="B79" s="638"/>
      <c r="C79" s="638"/>
      <c r="D79" s="638"/>
      <c r="E79" s="638"/>
      <c r="F79" s="638"/>
      <c r="G79" s="185"/>
      <c r="H79" s="27"/>
      <c r="I79" s="27"/>
    </row>
  </sheetData>
  <mergeCells count="10">
    <mergeCell ref="B73:F73"/>
    <mergeCell ref="B74:F74"/>
    <mergeCell ref="B79:F79"/>
    <mergeCell ref="H4:I4"/>
    <mergeCell ref="B5:I5"/>
    <mergeCell ref="B6:I6"/>
    <mergeCell ref="B8:C10"/>
    <mergeCell ref="D8:D10"/>
    <mergeCell ref="E8:E10"/>
    <mergeCell ref="G8:G10"/>
  </mergeCells>
  <pageMargins left="0.7" right="0.7" top="0.75" bottom="0.75" header="0.3" footer="0.3"/>
  <pageSetup paperSize="9" scale="53" fitToHeight="0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opLeftCell="B1" zoomScaleNormal="100" workbookViewId="0">
      <selection activeCell="C5" sqref="C5:G6"/>
    </sheetView>
  </sheetViews>
  <sheetFormatPr baseColWidth="10" defaultRowHeight="15" x14ac:dyDescent="0.25"/>
  <cols>
    <col min="1" max="1" width="13.7109375" bestFit="1" customWidth="1"/>
    <col min="3" max="3" width="67.42578125" customWidth="1"/>
    <col min="4" max="4" width="21" customWidth="1"/>
    <col min="5" max="6" width="18" customWidth="1"/>
    <col min="7" max="7" width="22" customWidth="1"/>
    <col min="8" max="8" width="12.140625" customWidth="1"/>
  </cols>
  <sheetData>
    <row r="1" spans="1:8" ht="15.75" thickBot="1" x14ac:dyDescent="0.3">
      <c r="A1" s="27"/>
      <c r="B1" s="27"/>
      <c r="C1" s="27"/>
      <c r="D1" s="109"/>
      <c r="E1" s="109"/>
      <c r="F1" s="109"/>
      <c r="G1" s="109"/>
      <c r="H1" s="27"/>
    </row>
    <row r="2" spans="1:8" ht="15.75" thickTop="1" x14ac:dyDescent="0.25">
      <c r="A2" s="27"/>
      <c r="B2" s="27"/>
      <c r="C2" s="181"/>
      <c r="D2" s="169"/>
      <c r="E2" s="447"/>
      <c r="F2" s="169"/>
      <c r="G2" s="443"/>
      <c r="H2" s="27"/>
    </row>
    <row r="3" spans="1:8" ht="16.5" thickBot="1" x14ac:dyDescent="0.3">
      <c r="A3" s="27"/>
      <c r="B3" s="27"/>
      <c r="C3" s="22"/>
      <c r="D3" s="173"/>
      <c r="E3" s="448"/>
      <c r="F3" s="369"/>
      <c r="G3" s="370" t="s">
        <v>492</v>
      </c>
      <c r="H3" s="27"/>
    </row>
    <row r="4" spans="1:8" ht="54.75" customHeight="1" thickTop="1" thickBot="1" x14ac:dyDescent="0.3">
      <c r="A4" s="27"/>
      <c r="B4" s="27"/>
      <c r="C4" s="664" t="s">
        <v>545</v>
      </c>
      <c r="D4" s="665"/>
      <c r="E4" s="665"/>
      <c r="F4" s="665"/>
      <c r="G4" s="666"/>
      <c r="H4" s="27"/>
    </row>
    <row r="5" spans="1:8" ht="15.75" thickTop="1" x14ac:dyDescent="0.25">
      <c r="A5" s="384"/>
      <c r="B5" s="27"/>
      <c r="C5" s="667" t="s">
        <v>434</v>
      </c>
      <c r="D5" s="668"/>
      <c r="E5" s="668"/>
      <c r="F5" s="668"/>
      <c r="G5" s="669"/>
      <c r="H5" s="27"/>
    </row>
    <row r="6" spans="1:8" ht="15.75" thickBot="1" x14ac:dyDescent="0.3">
      <c r="A6" s="384"/>
      <c r="B6" s="27"/>
      <c r="C6" s="670"/>
      <c r="D6" s="671"/>
      <c r="E6" s="671"/>
      <c r="F6" s="671"/>
      <c r="G6" s="672"/>
      <c r="H6" s="27"/>
    </row>
    <row r="7" spans="1:8" ht="16.5" thickTop="1" thickBot="1" x14ac:dyDescent="0.3">
      <c r="A7" s="384"/>
      <c r="B7" s="27"/>
      <c r="C7" s="373"/>
      <c r="D7" s="373"/>
      <c r="E7" s="373"/>
      <c r="F7" s="373"/>
      <c r="G7" s="373"/>
      <c r="H7" s="27"/>
    </row>
    <row r="8" spans="1:8" ht="15.75" thickTop="1" x14ac:dyDescent="0.25">
      <c r="A8" s="384"/>
      <c r="B8" s="27"/>
      <c r="C8" s="673" t="s">
        <v>135</v>
      </c>
      <c r="D8" s="675" t="s">
        <v>435</v>
      </c>
      <c r="E8" s="677" t="s">
        <v>224</v>
      </c>
      <c r="F8" s="679" t="s">
        <v>436</v>
      </c>
      <c r="G8" s="681" t="s">
        <v>437</v>
      </c>
      <c r="H8" s="27"/>
    </row>
    <row r="9" spans="1:8" ht="15.75" thickBot="1" x14ac:dyDescent="0.3">
      <c r="A9" s="384"/>
      <c r="B9" s="385"/>
      <c r="C9" s="674"/>
      <c r="D9" s="676"/>
      <c r="E9" s="678"/>
      <c r="F9" s="680"/>
      <c r="G9" s="682"/>
      <c r="H9" s="27"/>
    </row>
    <row r="10" spans="1:8" ht="15.75" thickTop="1" x14ac:dyDescent="0.25">
      <c r="A10" s="384"/>
      <c r="B10" s="386"/>
      <c r="C10" s="123"/>
      <c r="D10" s="124"/>
      <c r="E10" s="124"/>
      <c r="F10" s="217"/>
      <c r="G10" s="387"/>
      <c r="H10" s="27"/>
    </row>
    <row r="11" spans="1:8" x14ac:dyDescent="0.25">
      <c r="A11" s="384"/>
      <c r="B11" s="386"/>
      <c r="C11" s="127" t="s">
        <v>438</v>
      </c>
      <c r="D11" s="388"/>
      <c r="E11" s="389"/>
      <c r="F11" s="217"/>
      <c r="G11" s="387"/>
      <c r="H11" s="27"/>
    </row>
    <row r="12" spans="1:8" x14ac:dyDescent="0.25">
      <c r="A12" s="384"/>
      <c r="B12" s="390"/>
      <c r="C12" s="391" t="s">
        <v>439</v>
      </c>
      <c r="D12" s="392"/>
      <c r="E12" s="449">
        <f>61+2</f>
        <v>63</v>
      </c>
      <c r="F12" s="393"/>
      <c r="G12" s="394"/>
      <c r="H12" s="395"/>
    </row>
    <row r="13" spans="1:8" x14ac:dyDescent="0.25">
      <c r="A13" s="384"/>
      <c r="B13" s="390"/>
      <c r="C13" s="391" t="s">
        <v>440</v>
      </c>
      <c r="D13" s="392"/>
      <c r="E13" s="450">
        <v>6</v>
      </c>
      <c r="F13" s="393"/>
      <c r="G13" s="394"/>
      <c r="H13" s="395"/>
    </row>
    <row r="14" spans="1:8" x14ac:dyDescent="0.25">
      <c r="A14" s="386"/>
      <c r="B14" s="290"/>
      <c r="C14" s="391" t="s">
        <v>441</v>
      </c>
      <c r="D14" s="392"/>
      <c r="E14" s="450">
        <v>6</v>
      </c>
      <c r="F14" s="393"/>
      <c r="G14" s="394"/>
      <c r="H14" s="395"/>
    </row>
    <row r="15" spans="1:8" x14ac:dyDescent="0.25">
      <c r="A15" s="386"/>
      <c r="B15" s="290"/>
      <c r="C15" s="391" t="s">
        <v>442</v>
      </c>
      <c r="D15" s="392"/>
      <c r="E15" s="450">
        <v>9</v>
      </c>
      <c r="F15" s="393"/>
      <c r="G15" s="394"/>
      <c r="H15" s="395"/>
    </row>
    <row r="16" spans="1:8" x14ac:dyDescent="0.25">
      <c r="A16" s="34"/>
      <c r="B16" s="290"/>
      <c r="C16" s="391" t="s">
        <v>443</v>
      </c>
      <c r="D16" s="392"/>
      <c r="E16" s="450">
        <v>24</v>
      </c>
      <c r="F16" s="393"/>
      <c r="G16" s="394"/>
      <c r="H16" s="396"/>
    </row>
    <row r="17" spans="1:8" ht="15.75" x14ac:dyDescent="0.25">
      <c r="A17" s="397"/>
      <c r="B17" s="398"/>
      <c r="C17" s="391" t="s">
        <v>444</v>
      </c>
      <c r="D17" s="392"/>
      <c r="E17" s="450">
        <v>4</v>
      </c>
      <c r="F17" s="393"/>
      <c r="G17" s="394"/>
      <c r="H17" s="396"/>
    </row>
    <row r="18" spans="1:8" ht="15.75" x14ac:dyDescent="0.25">
      <c r="A18" s="27"/>
      <c r="B18" s="398"/>
      <c r="C18" s="391" t="s">
        <v>180</v>
      </c>
      <c r="D18" s="392"/>
      <c r="E18" s="450">
        <v>3</v>
      </c>
      <c r="F18" s="393"/>
      <c r="G18" s="394"/>
      <c r="H18" s="396"/>
    </row>
    <row r="19" spans="1:8" x14ac:dyDescent="0.25">
      <c r="A19" s="386"/>
      <c r="B19" s="109"/>
      <c r="C19" s="391" t="s">
        <v>445</v>
      </c>
      <c r="D19" s="392"/>
      <c r="E19" s="450">
        <v>11</v>
      </c>
      <c r="F19" s="393"/>
      <c r="G19" s="394"/>
      <c r="H19" s="396"/>
    </row>
    <row r="20" spans="1:8" ht="6" customHeight="1" x14ac:dyDescent="0.25">
      <c r="A20" s="386"/>
      <c r="B20" s="109"/>
      <c r="C20" s="391"/>
      <c r="D20" s="392"/>
      <c r="E20" s="449"/>
      <c r="F20" s="403"/>
      <c r="G20" s="404"/>
      <c r="H20" s="396"/>
    </row>
    <row r="21" spans="1:8" ht="15.75" x14ac:dyDescent="0.25">
      <c r="A21" s="399"/>
      <c r="B21" s="398"/>
      <c r="C21" s="391" t="s">
        <v>446</v>
      </c>
      <c r="D21" s="392"/>
      <c r="E21" s="450">
        <v>5</v>
      </c>
      <c r="F21" s="393"/>
      <c r="G21" s="394"/>
      <c r="H21" s="396"/>
    </row>
    <row r="22" spans="1:8" x14ac:dyDescent="0.25">
      <c r="A22" s="399"/>
      <c r="B22" s="109"/>
      <c r="C22" s="391" t="s">
        <v>447</v>
      </c>
      <c r="D22" s="392"/>
      <c r="E22" s="450">
        <v>2</v>
      </c>
      <c r="F22" s="393"/>
      <c r="G22" s="394"/>
      <c r="H22" s="396"/>
    </row>
    <row r="23" spans="1:8" x14ac:dyDescent="0.25">
      <c r="A23" s="399"/>
      <c r="B23" s="109"/>
      <c r="C23" s="391" t="s">
        <v>448</v>
      </c>
      <c r="D23" s="392"/>
      <c r="E23" s="450">
        <v>1</v>
      </c>
      <c r="F23" s="393"/>
      <c r="G23" s="394"/>
      <c r="H23" s="396"/>
    </row>
    <row r="24" spans="1:8" x14ac:dyDescent="0.25">
      <c r="A24" s="27"/>
      <c r="B24" s="109"/>
      <c r="C24" s="391" t="s">
        <v>449</v>
      </c>
      <c r="D24" s="392"/>
      <c r="E24" s="450">
        <v>22</v>
      </c>
      <c r="F24" s="393"/>
      <c r="G24" s="394"/>
      <c r="H24" s="396"/>
    </row>
    <row r="25" spans="1:8" x14ac:dyDescent="0.25">
      <c r="A25" s="27"/>
      <c r="B25" s="109"/>
      <c r="C25" s="391" t="s">
        <v>450</v>
      </c>
      <c r="D25" s="392"/>
      <c r="E25" s="450">
        <v>22</v>
      </c>
      <c r="F25" s="393"/>
      <c r="G25" s="394"/>
      <c r="H25" s="396"/>
    </row>
    <row r="26" spans="1:8" x14ac:dyDescent="0.25">
      <c r="A26" s="27"/>
      <c r="B26" s="109"/>
      <c r="C26" s="391" t="s">
        <v>451</v>
      </c>
      <c r="D26" s="392"/>
      <c r="E26" s="450">
        <v>5</v>
      </c>
      <c r="F26" s="393"/>
      <c r="G26" s="394"/>
      <c r="H26" s="396"/>
    </row>
    <row r="27" spans="1:8" ht="15.75" x14ac:dyDescent="0.25">
      <c r="A27" s="27"/>
      <c r="B27" s="398"/>
      <c r="C27" s="391" t="s">
        <v>452</v>
      </c>
      <c r="D27" s="392"/>
      <c r="E27" s="450">
        <v>3</v>
      </c>
      <c r="F27" s="393"/>
      <c r="G27" s="394"/>
      <c r="H27" s="396"/>
    </row>
    <row r="28" spans="1:8" x14ac:dyDescent="0.25">
      <c r="A28" s="400"/>
      <c r="B28" s="109"/>
      <c r="C28" s="391" t="s">
        <v>453</v>
      </c>
      <c r="D28" s="392"/>
      <c r="E28" s="450">
        <v>3</v>
      </c>
      <c r="F28" s="393"/>
      <c r="G28" s="394"/>
      <c r="H28" s="396"/>
    </row>
    <row r="29" spans="1:8" x14ac:dyDescent="0.25">
      <c r="A29" s="401"/>
      <c r="B29" s="186"/>
      <c r="C29" s="391" t="s">
        <v>189</v>
      </c>
      <c r="D29" s="392"/>
      <c r="E29" s="450">
        <v>3</v>
      </c>
      <c r="F29" s="393"/>
      <c r="G29" s="394"/>
      <c r="H29" s="396"/>
    </row>
    <row r="30" spans="1:8" x14ac:dyDescent="0.25">
      <c r="A30" s="401"/>
      <c r="B30" s="186"/>
      <c r="C30" s="391" t="s">
        <v>454</v>
      </c>
      <c r="D30" s="392"/>
      <c r="E30" s="450">
        <v>2</v>
      </c>
      <c r="F30" s="393"/>
      <c r="G30" s="394"/>
      <c r="H30" s="396"/>
    </row>
    <row r="31" spans="1:8" ht="6" customHeight="1" x14ac:dyDescent="0.25">
      <c r="A31" s="401"/>
      <c r="B31" s="186"/>
      <c r="C31" s="402"/>
      <c r="D31" s="392"/>
      <c r="E31" s="449"/>
      <c r="F31" s="403"/>
      <c r="G31" s="404"/>
      <c r="H31" s="396"/>
    </row>
    <row r="32" spans="1:8" x14ac:dyDescent="0.25">
      <c r="A32" s="383"/>
      <c r="B32" s="186"/>
      <c r="C32" s="405" t="s">
        <v>455</v>
      </c>
      <c r="D32" s="406"/>
      <c r="E32" s="409">
        <v>8</v>
      </c>
      <c r="F32" s="393"/>
      <c r="G32" s="394"/>
      <c r="H32" s="396"/>
    </row>
    <row r="33" spans="1:8" x14ac:dyDescent="0.25">
      <c r="A33" s="383"/>
      <c r="B33" s="383"/>
      <c r="C33" s="407"/>
      <c r="D33" s="408"/>
      <c r="E33" s="409"/>
      <c r="F33" s="393"/>
      <c r="G33" s="394"/>
      <c r="H33" s="410"/>
    </row>
    <row r="34" spans="1:8" x14ac:dyDescent="0.25">
      <c r="A34" s="411"/>
      <c r="B34" s="411"/>
      <c r="C34" s="80" t="s">
        <v>456</v>
      </c>
      <c r="D34" s="408"/>
      <c r="E34" s="409"/>
      <c r="F34" s="412"/>
      <c r="G34" s="413"/>
      <c r="H34" s="34"/>
    </row>
    <row r="35" spans="1:8" x14ac:dyDescent="0.25">
      <c r="A35" s="411"/>
      <c r="B35" s="411"/>
      <c r="C35" s="123"/>
      <c r="D35" s="133"/>
      <c r="E35" s="128"/>
      <c r="F35" s="414"/>
      <c r="G35" s="134"/>
      <c r="H35" s="27"/>
    </row>
    <row r="36" spans="1:8" x14ac:dyDescent="0.25">
      <c r="A36" s="27"/>
      <c r="B36" s="27"/>
      <c r="C36" s="127" t="s">
        <v>457</v>
      </c>
      <c r="D36" s="133"/>
      <c r="E36" s="128"/>
      <c r="F36" s="414"/>
      <c r="G36" s="134"/>
      <c r="H36" s="27"/>
    </row>
    <row r="37" spans="1:8" x14ac:dyDescent="0.25">
      <c r="A37" s="27"/>
      <c r="B37" s="27"/>
      <c r="C37" s="135" t="s">
        <v>458</v>
      </c>
      <c r="D37" s="415"/>
      <c r="E37" s="128">
        <v>100</v>
      </c>
      <c r="F37" s="414"/>
      <c r="G37" s="134"/>
      <c r="H37" s="416"/>
    </row>
    <row r="38" spans="1:8" x14ac:dyDescent="0.25">
      <c r="A38" s="27"/>
      <c r="B38" s="27"/>
      <c r="C38" s="135" t="s">
        <v>547</v>
      </c>
      <c r="D38" s="415"/>
      <c r="E38" s="128">
        <v>16</v>
      </c>
      <c r="F38" s="414"/>
      <c r="G38" s="134"/>
      <c r="H38" s="416"/>
    </row>
    <row r="39" spans="1:8" x14ac:dyDescent="0.25">
      <c r="A39" s="27"/>
      <c r="B39" s="27"/>
      <c r="C39" s="135" t="s">
        <v>459</v>
      </c>
      <c r="D39" s="415"/>
      <c r="E39" s="128">
        <v>40</v>
      </c>
      <c r="F39" s="414"/>
      <c r="G39" s="134"/>
      <c r="H39" s="416"/>
    </row>
    <row r="40" spans="1:8" x14ac:dyDescent="0.25">
      <c r="A40" s="27"/>
      <c r="B40" s="27"/>
      <c r="C40" s="135"/>
      <c r="D40" s="133"/>
      <c r="E40" s="128"/>
      <c r="F40" s="414"/>
      <c r="G40" s="134"/>
      <c r="H40" s="416"/>
    </row>
    <row r="41" spans="1:8" x14ac:dyDescent="0.25">
      <c r="A41" s="27"/>
      <c r="B41" s="27"/>
      <c r="C41" s="123"/>
      <c r="D41" s="133"/>
      <c r="E41" s="417"/>
      <c r="F41" s="414"/>
      <c r="G41" s="134"/>
      <c r="H41" s="416"/>
    </row>
    <row r="42" spans="1:8" x14ac:dyDescent="0.25">
      <c r="A42" s="185"/>
      <c r="B42" s="27"/>
      <c r="C42" s="144" t="s">
        <v>460</v>
      </c>
      <c r="D42" s="133"/>
      <c r="E42" s="417"/>
      <c r="F42" s="414"/>
      <c r="G42" s="161"/>
      <c r="H42" s="416"/>
    </row>
    <row r="43" spans="1:8" x14ac:dyDescent="0.25">
      <c r="A43" s="27"/>
      <c r="B43" s="27"/>
      <c r="C43" s="123"/>
      <c r="D43" s="133"/>
      <c r="E43" s="128"/>
      <c r="F43" s="414"/>
      <c r="G43" s="134"/>
      <c r="H43" s="416"/>
    </row>
    <row r="44" spans="1:8" x14ac:dyDescent="0.25">
      <c r="A44" s="27"/>
      <c r="B44" s="27"/>
      <c r="C44" s="127" t="s">
        <v>461</v>
      </c>
      <c r="D44" s="133"/>
      <c r="E44" s="128"/>
      <c r="F44" s="414"/>
      <c r="G44" s="134"/>
      <c r="H44" s="416"/>
    </row>
    <row r="45" spans="1:8" x14ac:dyDescent="0.25">
      <c r="A45" s="27"/>
      <c r="B45" s="27"/>
      <c r="C45" s="135" t="s">
        <v>462</v>
      </c>
      <c r="D45" s="133"/>
      <c r="E45" s="128">
        <v>1628</v>
      </c>
      <c r="F45" s="414"/>
      <c r="G45" s="134"/>
      <c r="H45" s="416"/>
    </row>
    <row r="46" spans="1:8" ht="5.25" customHeight="1" x14ac:dyDescent="0.25">
      <c r="A46" s="27"/>
      <c r="B46" s="27"/>
      <c r="C46" s="135"/>
      <c r="D46" s="133"/>
      <c r="E46" s="128"/>
      <c r="F46" s="414"/>
      <c r="G46" s="134"/>
      <c r="H46" s="416"/>
    </row>
    <row r="47" spans="1:8" x14ac:dyDescent="0.25">
      <c r="A47" s="27"/>
      <c r="B47" s="27"/>
      <c r="C47" s="135" t="s">
        <v>463</v>
      </c>
      <c r="D47" s="133"/>
      <c r="E47" s="128">
        <f>120*7</f>
        <v>840</v>
      </c>
      <c r="F47" s="414"/>
      <c r="G47" s="134"/>
      <c r="H47" s="416"/>
    </row>
    <row r="48" spans="1:8" x14ac:dyDescent="0.25">
      <c r="A48" s="27"/>
      <c r="B48" s="27"/>
      <c r="C48" s="418"/>
      <c r="D48" s="133"/>
      <c r="E48" s="128"/>
      <c r="F48" s="414"/>
      <c r="G48" s="134"/>
      <c r="H48" s="416"/>
    </row>
    <row r="49" spans="1:8" x14ac:dyDescent="0.25">
      <c r="A49" s="27"/>
      <c r="B49" s="27"/>
      <c r="C49" s="419" t="s">
        <v>456</v>
      </c>
      <c r="D49" s="133"/>
      <c r="E49" s="128"/>
      <c r="F49" s="414"/>
      <c r="G49" s="161"/>
      <c r="H49" s="416"/>
    </row>
    <row r="50" spans="1:8" x14ac:dyDescent="0.25">
      <c r="A50" s="27"/>
      <c r="B50" s="27"/>
      <c r="C50" s="123"/>
      <c r="D50" s="133"/>
      <c r="E50" s="128"/>
      <c r="F50" s="414"/>
      <c r="G50" s="134"/>
      <c r="H50" s="416"/>
    </row>
    <row r="51" spans="1:8" x14ac:dyDescent="0.25">
      <c r="A51" s="27"/>
      <c r="B51" s="27"/>
      <c r="C51" s="127" t="s">
        <v>464</v>
      </c>
      <c r="D51" s="133"/>
      <c r="E51" s="128"/>
      <c r="F51" s="414"/>
      <c r="G51" s="134"/>
      <c r="H51" s="416"/>
    </row>
    <row r="52" spans="1:8" x14ac:dyDescent="0.25">
      <c r="A52" s="27"/>
      <c r="B52" s="420"/>
      <c r="C52" s="451" t="s">
        <v>465</v>
      </c>
      <c r="D52" s="421"/>
      <c r="E52" s="128">
        <f>4+3</f>
        <v>7</v>
      </c>
      <c r="F52" s="414"/>
      <c r="G52" s="134"/>
      <c r="H52" s="416"/>
    </row>
    <row r="53" spans="1:8" x14ac:dyDescent="0.25">
      <c r="A53" s="27"/>
      <c r="B53" s="422"/>
      <c r="C53" s="451" t="s">
        <v>466</v>
      </c>
      <c r="D53" s="421"/>
      <c r="E53" s="128">
        <v>245</v>
      </c>
      <c r="F53" s="414"/>
      <c r="G53" s="134"/>
      <c r="H53" s="416"/>
    </row>
    <row r="54" spans="1:8" x14ac:dyDescent="0.25">
      <c r="A54" s="185"/>
      <c r="B54" s="422"/>
      <c r="C54" s="451" t="s">
        <v>467</v>
      </c>
      <c r="D54" s="421"/>
      <c r="E54" s="128">
        <v>103</v>
      </c>
      <c r="F54" s="414"/>
      <c r="G54" s="134"/>
      <c r="H54" s="416"/>
    </row>
    <row r="55" spans="1:8" x14ac:dyDescent="0.25">
      <c r="A55" s="27"/>
      <c r="B55" s="27"/>
      <c r="C55" s="451" t="s">
        <v>468</v>
      </c>
      <c r="D55" s="421"/>
      <c r="E55" s="128">
        <v>3</v>
      </c>
      <c r="F55" s="414"/>
      <c r="G55" s="134"/>
      <c r="H55" s="416"/>
    </row>
    <row r="56" spans="1:8" x14ac:dyDescent="0.25">
      <c r="A56" s="27"/>
      <c r="B56" s="27"/>
      <c r="C56" s="135" t="s">
        <v>469</v>
      </c>
      <c r="D56" s="133"/>
      <c r="E56" s="128" t="s">
        <v>193</v>
      </c>
      <c r="F56" s="414"/>
      <c r="G56" s="134"/>
      <c r="H56" s="416"/>
    </row>
    <row r="57" spans="1:8" x14ac:dyDescent="0.25">
      <c r="A57" s="27"/>
      <c r="B57" s="27"/>
      <c r="C57" s="418"/>
      <c r="D57" s="133"/>
      <c r="E57" s="128"/>
      <c r="F57" s="423"/>
      <c r="G57" s="134"/>
      <c r="H57" s="416"/>
    </row>
    <row r="58" spans="1:8" x14ac:dyDescent="0.25">
      <c r="A58" s="27"/>
      <c r="B58" s="27"/>
      <c r="C58" s="419" t="s">
        <v>456</v>
      </c>
      <c r="D58" s="133"/>
      <c r="E58" s="128"/>
      <c r="F58" s="424"/>
      <c r="G58" s="161"/>
      <c r="H58" s="27"/>
    </row>
    <row r="59" spans="1:8" x14ac:dyDescent="0.25">
      <c r="A59" s="27"/>
      <c r="B59" s="27"/>
      <c r="C59" s="144"/>
      <c r="D59" s="133"/>
      <c r="E59" s="128"/>
      <c r="F59" s="423"/>
      <c r="G59" s="161"/>
      <c r="H59" s="27"/>
    </row>
    <row r="60" spans="1:8" x14ac:dyDescent="0.25">
      <c r="A60" s="27"/>
      <c r="B60" s="27"/>
      <c r="C60" s="425" t="s">
        <v>470</v>
      </c>
      <c r="D60" s="133"/>
      <c r="E60" s="128"/>
      <c r="F60" s="423"/>
      <c r="G60" s="134"/>
      <c r="H60" s="27"/>
    </row>
    <row r="61" spans="1:8" x14ac:dyDescent="0.25">
      <c r="A61" s="27"/>
      <c r="B61" s="27"/>
      <c r="C61" s="136" t="s">
        <v>471</v>
      </c>
      <c r="D61" s="133"/>
      <c r="E61" s="128" t="s">
        <v>193</v>
      </c>
      <c r="F61" s="426"/>
      <c r="G61" s="134"/>
      <c r="H61" s="416"/>
    </row>
    <row r="62" spans="1:8" x14ac:dyDescent="0.25">
      <c r="A62" s="27"/>
      <c r="B62" s="27"/>
      <c r="C62" s="136" t="s">
        <v>472</v>
      </c>
      <c r="D62" s="133"/>
      <c r="E62" s="128" t="s">
        <v>193</v>
      </c>
      <c r="F62" s="426"/>
      <c r="G62" s="134"/>
      <c r="H62" s="416"/>
    </row>
    <row r="63" spans="1:8" x14ac:dyDescent="0.25">
      <c r="A63" s="27"/>
      <c r="B63" s="27"/>
      <c r="C63" s="427"/>
      <c r="D63" s="133"/>
      <c r="E63" s="128"/>
      <c r="F63" s="423"/>
      <c r="G63" s="134"/>
      <c r="H63" s="27"/>
    </row>
    <row r="64" spans="1:8" x14ac:dyDescent="0.25">
      <c r="A64" s="27"/>
      <c r="B64" s="27"/>
      <c r="C64" s="419" t="s">
        <v>456</v>
      </c>
      <c r="D64" s="125"/>
      <c r="E64" s="128"/>
      <c r="F64" s="424"/>
      <c r="G64" s="161"/>
      <c r="H64" s="27"/>
    </row>
    <row r="65" spans="1:8" x14ac:dyDescent="0.25">
      <c r="A65" s="27"/>
      <c r="B65" s="27"/>
      <c r="C65" s="123"/>
      <c r="D65" s="125"/>
      <c r="E65" s="128"/>
      <c r="F65" s="428"/>
      <c r="G65" s="134"/>
      <c r="H65" s="27"/>
    </row>
    <row r="66" spans="1:8" x14ac:dyDescent="0.25">
      <c r="A66" s="27"/>
      <c r="B66" s="27"/>
      <c r="C66" s="127" t="s">
        <v>473</v>
      </c>
      <c r="D66" s="125"/>
      <c r="E66" s="128"/>
      <c r="F66" s="428"/>
      <c r="G66" s="161"/>
      <c r="H66" s="27"/>
    </row>
    <row r="67" spans="1:8" ht="15.75" thickBot="1" x14ac:dyDescent="0.3">
      <c r="A67" s="27"/>
      <c r="B67" s="27"/>
      <c r="C67" s="123"/>
      <c r="D67" s="124"/>
      <c r="E67" s="128"/>
      <c r="F67" s="428"/>
      <c r="G67" s="175"/>
      <c r="H67" s="27"/>
    </row>
    <row r="68" spans="1:8" ht="15.75" thickTop="1" x14ac:dyDescent="0.25">
      <c r="A68" s="27"/>
      <c r="B68" s="27"/>
      <c r="C68" s="1"/>
      <c r="D68" s="169"/>
      <c r="E68" s="169"/>
      <c r="F68" s="169"/>
      <c r="G68" s="435"/>
      <c r="H68" s="27"/>
    </row>
    <row r="69" spans="1:8" x14ac:dyDescent="0.25">
      <c r="A69" s="429"/>
      <c r="B69" s="27"/>
      <c r="C69" s="656" t="s">
        <v>474</v>
      </c>
      <c r="D69" s="657"/>
      <c r="E69" s="657"/>
      <c r="F69" s="657"/>
      <c r="G69" s="658"/>
      <c r="H69" s="430"/>
    </row>
    <row r="70" spans="1:8" x14ac:dyDescent="0.25">
      <c r="A70" s="27"/>
      <c r="B70" s="27"/>
      <c r="C70" s="656" t="s">
        <v>475</v>
      </c>
      <c r="D70" s="657"/>
      <c r="E70" s="657"/>
      <c r="F70" s="657"/>
      <c r="G70" s="658"/>
      <c r="H70" s="430"/>
    </row>
    <row r="71" spans="1:8" ht="15.75" thickBot="1" x14ac:dyDescent="0.3">
      <c r="A71" s="27"/>
      <c r="B71" s="27"/>
      <c r="C71" s="659"/>
      <c r="D71" s="660"/>
      <c r="E71" s="660"/>
      <c r="F71" s="660"/>
      <c r="G71" s="661"/>
      <c r="H71" s="430"/>
    </row>
    <row r="72" spans="1:8" ht="15.75" thickTop="1" x14ac:dyDescent="0.25">
      <c r="A72" s="27"/>
      <c r="B72" s="27"/>
      <c r="C72" s="436"/>
      <c r="D72" s="437"/>
      <c r="E72" s="438"/>
      <c r="F72" s="438"/>
      <c r="G72" s="439"/>
      <c r="H72" s="430"/>
    </row>
    <row r="73" spans="1:8" x14ac:dyDescent="0.25">
      <c r="A73" s="27"/>
      <c r="B73" s="27"/>
      <c r="C73" s="440" t="s">
        <v>500</v>
      </c>
      <c r="D73" s="431"/>
      <c r="E73" s="432"/>
      <c r="F73" s="432"/>
      <c r="G73" s="441"/>
      <c r="H73" s="430"/>
    </row>
    <row r="74" spans="1:8" x14ac:dyDescent="0.25">
      <c r="A74" s="27"/>
      <c r="B74" s="27"/>
      <c r="C74" s="440" t="s">
        <v>476</v>
      </c>
      <c r="D74" s="431"/>
      <c r="E74" s="432"/>
      <c r="F74" s="432"/>
      <c r="G74" s="441"/>
      <c r="H74" s="430"/>
    </row>
    <row r="75" spans="1:8" x14ac:dyDescent="0.25">
      <c r="A75" s="27"/>
      <c r="B75" s="27"/>
      <c r="C75" s="472" t="s">
        <v>502</v>
      </c>
      <c r="D75" s="473"/>
      <c r="E75" s="8"/>
      <c r="F75" s="8"/>
      <c r="G75" s="9"/>
      <c r="H75" s="433"/>
    </row>
    <row r="76" spans="1:8" x14ac:dyDescent="0.25">
      <c r="A76" s="27"/>
      <c r="B76" s="27"/>
      <c r="C76" s="372" t="s">
        <v>477</v>
      </c>
      <c r="D76" s="8"/>
      <c r="E76" s="8"/>
      <c r="F76" s="8"/>
      <c r="G76" s="9"/>
      <c r="H76" s="27"/>
    </row>
    <row r="77" spans="1:8" ht="15.75" thickBot="1" x14ac:dyDescent="0.3">
      <c r="A77" s="27"/>
      <c r="B77" s="27"/>
      <c r="C77" s="372"/>
      <c r="D77" s="8"/>
      <c r="E77" s="8"/>
      <c r="F77" s="8"/>
      <c r="G77" s="9"/>
      <c r="H77" s="27"/>
    </row>
    <row r="78" spans="1:8" ht="15.75" thickTop="1" x14ac:dyDescent="0.25">
      <c r="A78" s="27"/>
      <c r="B78" s="27"/>
      <c r="C78" s="1"/>
      <c r="D78" s="169"/>
      <c r="E78" s="169"/>
      <c r="F78" s="169"/>
      <c r="G78" s="443"/>
      <c r="H78" s="27"/>
    </row>
    <row r="79" spans="1:8" x14ac:dyDescent="0.25">
      <c r="A79" s="27"/>
      <c r="B79" s="27"/>
      <c r="C79" s="32"/>
      <c r="D79" s="8"/>
      <c r="E79" s="8"/>
      <c r="F79" s="8"/>
      <c r="G79" s="9"/>
      <c r="H79" s="27"/>
    </row>
    <row r="80" spans="1:8" x14ac:dyDescent="0.25">
      <c r="A80" s="27"/>
      <c r="B80" s="27"/>
      <c r="C80" s="32"/>
      <c r="D80" s="18"/>
      <c r="E80" s="18"/>
      <c r="F80" s="18"/>
      <c r="G80" s="183"/>
      <c r="H80" s="27"/>
    </row>
    <row r="81" spans="1:8" x14ac:dyDescent="0.25">
      <c r="A81" s="27"/>
      <c r="B81" s="27"/>
      <c r="C81" s="371" t="s">
        <v>36</v>
      </c>
      <c r="D81" s="434"/>
      <c r="E81" s="662" t="s">
        <v>37</v>
      </c>
      <c r="F81" s="662"/>
      <c r="G81" s="663"/>
      <c r="H81" s="27"/>
    </row>
    <row r="82" spans="1:8" ht="15.75" thickBot="1" x14ac:dyDescent="0.3">
      <c r="A82" s="27"/>
      <c r="B82" s="27"/>
      <c r="C82" s="444"/>
      <c r="D82" s="445"/>
      <c r="E82" s="446"/>
      <c r="F82" s="446"/>
      <c r="G82" s="442"/>
      <c r="H82" s="18"/>
    </row>
    <row r="83" spans="1:8" ht="15.75" thickTop="1" x14ac:dyDescent="0.25">
      <c r="A83" s="27"/>
      <c r="B83" s="27"/>
      <c r="C83" s="18"/>
      <c r="D83" s="8"/>
      <c r="E83" s="8"/>
      <c r="F83" s="8"/>
      <c r="G83" s="8"/>
      <c r="H83" s="18"/>
    </row>
  </sheetData>
  <mergeCells count="11">
    <mergeCell ref="C69:G69"/>
    <mergeCell ref="C70:G70"/>
    <mergeCell ref="C71:G71"/>
    <mergeCell ref="E81:G81"/>
    <mergeCell ref="C4:G4"/>
    <mergeCell ref="C5:G6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scale="51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54"/>
  <sheetViews>
    <sheetView zoomScale="60" zoomScaleNormal="60" workbookViewId="0">
      <selection activeCell="H6" sqref="H6"/>
    </sheetView>
  </sheetViews>
  <sheetFormatPr baseColWidth="10" defaultRowHeight="15" x14ac:dyDescent="0.25"/>
  <cols>
    <col min="2" max="2" width="57.140625" customWidth="1"/>
    <col min="3" max="3" width="18.28515625" customWidth="1"/>
    <col min="4" max="4" width="21" customWidth="1"/>
    <col min="5" max="5" width="19.7109375" customWidth="1"/>
  </cols>
  <sheetData>
    <row r="1" spans="2:5" ht="16.5" thickBot="1" x14ac:dyDescent="0.3">
      <c r="B1" s="221"/>
      <c r="C1" s="221"/>
      <c r="D1" s="221"/>
      <c r="E1" s="221"/>
    </row>
    <row r="2" spans="2:5" ht="20.25" thickTop="1" x14ac:dyDescent="0.35">
      <c r="B2" s="266"/>
      <c r="C2" s="312"/>
      <c r="D2" s="312"/>
      <c r="E2" s="313"/>
    </row>
    <row r="3" spans="2:5" ht="16.5" thickBot="1" x14ac:dyDescent="0.3">
      <c r="B3" s="255"/>
      <c r="C3" s="593" t="s">
        <v>493</v>
      </c>
      <c r="D3" s="593"/>
      <c r="E3" s="594"/>
    </row>
    <row r="4" spans="2:5" ht="80.25" customHeight="1" thickTop="1" thickBot="1" x14ac:dyDescent="0.3">
      <c r="B4" s="683" t="s">
        <v>545</v>
      </c>
      <c r="C4" s="684"/>
      <c r="D4" s="684"/>
      <c r="E4" s="685"/>
    </row>
    <row r="5" spans="2:5" ht="28.5" customHeight="1" thickTop="1" thickBot="1" x14ac:dyDescent="0.3">
      <c r="B5" s="686" t="s">
        <v>307</v>
      </c>
      <c r="C5" s="687"/>
      <c r="D5" s="687"/>
      <c r="E5" s="688"/>
    </row>
    <row r="6" spans="2:5" ht="17.25" thickTop="1" thickBot="1" x14ac:dyDescent="0.3">
      <c r="B6" s="220"/>
      <c r="C6" s="220"/>
      <c r="D6" s="220"/>
      <c r="E6" s="221"/>
    </row>
    <row r="7" spans="2:5" ht="33" customHeight="1" thickTop="1" x14ac:dyDescent="0.25">
      <c r="B7" s="689" t="s">
        <v>135</v>
      </c>
      <c r="C7" s="692" t="s">
        <v>290</v>
      </c>
      <c r="D7" s="282" t="s">
        <v>308</v>
      </c>
      <c r="E7" s="269" t="s">
        <v>40</v>
      </c>
    </row>
    <row r="8" spans="2:5" ht="29.25" customHeight="1" x14ac:dyDescent="0.25">
      <c r="B8" s="690"/>
      <c r="C8" s="693"/>
      <c r="D8" s="283" t="s">
        <v>309</v>
      </c>
      <c r="E8" s="270" t="s">
        <v>46</v>
      </c>
    </row>
    <row r="9" spans="2:5" ht="42.75" customHeight="1" thickBot="1" x14ac:dyDescent="0.3">
      <c r="B9" s="691"/>
      <c r="C9" s="694"/>
      <c r="D9" s="284" t="s">
        <v>310</v>
      </c>
      <c r="E9" s="271"/>
    </row>
    <row r="10" spans="2:5" ht="16.5" thickTop="1" x14ac:dyDescent="0.25">
      <c r="B10" s="272"/>
      <c r="C10" s="273"/>
      <c r="D10" s="227"/>
      <c r="E10" s="228"/>
    </row>
    <row r="11" spans="2:5" ht="15.75" x14ac:dyDescent="0.25">
      <c r="B11" s="274" t="s">
        <v>311</v>
      </c>
      <c r="C11" s="273"/>
      <c r="D11" s="227"/>
      <c r="E11" s="275"/>
    </row>
    <row r="12" spans="2:5" ht="15.75" x14ac:dyDescent="0.25">
      <c r="B12" s="276"/>
      <c r="C12" s="273"/>
      <c r="D12" s="232"/>
      <c r="E12" s="275"/>
    </row>
    <row r="13" spans="2:5" ht="15.75" x14ac:dyDescent="0.25">
      <c r="B13" s="277" t="s">
        <v>312</v>
      </c>
      <c r="C13" s="226" t="s">
        <v>129</v>
      </c>
      <c r="D13" s="278">
        <v>1</v>
      </c>
      <c r="E13" s="258"/>
    </row>
    <row r="14" spans="2:5" ht="15.75" x14ac:dyDescent="0.25">
      <c r="B14" s="229"/>
      <c r="C14" s="226"/>
      <c r="D14" s="278"/>
      <c r="E14" s="258"/>
    </row>
    <row r="15" spans="2:5" ht="15.75" x14ac:dyDescent="0.25">
      <c r="B15" s="277" t="s">
        <v>313</v>
      </c>
      <c r="C15" s="226" t="s">
        <v>129</v>
      </c>
      <c r="D15" s="278">
        <v>1</v>
      </c>
      <c r="E15" s="258"/>
    </row>
    <row r="16" spans="2:5" ht="15.75" x14ac:dyDescent="0.25">
      <c r="B16" s="234" t="s">
        <v>314</v>
      </c>
      <c r="C16" s="273"/>
      <c r="D16" s="278"/>
      <c r="E16" s="258"/>
    </row>
    <row r="17" spans="2:5" ht="15.75" x14ac:dyDescent="0.25">
      <c r="B17" s="234"/>
      <c r="C17" s="273"/>
      <c r="D17" s="278"/>
      <c r="E17" s="258"/>
    </row>
    <row r="18" spans="2:5" ht="15.75" x14ac:dyDescent="0.25">
      <c r="B18" s="277" t="s">
        <v>315</v>
      </c>
      <c r="C18" s="226" t="s">
        <v>129</v>
      </c>
      <c r="D18" s="278">
        <v>1</v>
      </c>
      <c r="E18" s="258"/>
    </row>
    <row r="19" spans="2:5" ht="15.75" x14ac:dyDescent="0.25">
      <c r="B19" s="127"/>
      <c r="C19" s="226"/>
      <c r="D19" s="278"/>
      <c r="E19" s="258"/>
    </row>
    <row r="20" spans="2:5" ht="15.75" x14ac:dyDescent="0.25">
      <c r="B20" s="279" t="s">
        <v>316</v>
      </c>
      <c r="C20" s="226" t="s">
        <v>129</v>
      </c>
      <c r="D20" s="278">
        <v>1</v>
      </c>
      <c r="E20" s="258"/>
    </row>
    <row r="21" spans="2:5" ht="15.75" x14ac:dyDescent="0.25">
      <c r="B21" s="229"/>
      <c r="C21" s="273"/>
      <c r="D21" s="278"/>
      <c r="E21" s="258"/>
    </row>
    <row r="22" spans="2:5" ht="15.75" x14ac:dyDescent="0.25">
      <c r="B22" s="277" t="s">
        <v>317</v>
      </c>
      <c r="C22" s="226" t="s">
        <v>129</v>
      </c>
      <c r="D22" s="278">
        <v>1</v>
      </c>
      <c r="E22" s="258"/>
    </row>
    <row r="23" spans="2:5" ht="15.75" x14ac:dyDescent="0.25">
      <c r="B23" s="127"/>
      <c r="C23" s="226"/>
      <c r="D23" s="278"/>
      <c r="E23" s="258"/>
    </row>
    <row r="24" spans="2:5" ht="15.75" x14ac:dyDescent="0.25">
      <c r="B24" s="277" t="s">
        <v>318</v>
      </c>
      <c r="C24" s="226" t="s">
        <v>129</v>
      </c>
      <c r="D24" s="278">
        <v>1</v>
      </c>
      <c r="E24" s="258"/>
    </row>
    <row r="25" spans="2:5" ht="15.75" x14ac:dyDescent="0.25">
      <c r="B25" s="229"/>
      <c r="C25" s="273"/>
      <c r="D25" s="278"/>
      <c r="E25" s="258"/>
    </row>
    <row r="26" spans="2:5" ht="15.75" x14ac:dyDescent="0.25">
      <c r="B26" s="277" t="s">
        <v>319</v>
      </c>
      <c r="C26" s="226" t="s">
        <v>129</v>
      </c>
      <c r="D26" s="278">
        <v>1</v>
      </c>
      <c r="E26" s="258"/>
    </row>
    <row r="27" spans="2:5" ht="15.75" x14ac:dyDescent="0.25">
      <c r="B27" s="234"/>
      <c r="C27" s="226"/>
      <c r="D27" s="278"/>
      <c r="E27" s="258"/>
    </row>
    <row r="28" spans="2:5" ht="15.75" x14ac:dyDescent="0.25">
      <c r="B28" s="277" t="s">
        <v>320</v>
      </c>
      <c r="C28" s="226" t="s">
        <v>129</v>
      </c>
      <c r="D28" s="278">
        <v>1</v>
      </c>
      <c r="E28" s="258"/>
    </row>
    <row r="29" spans="2:5" ht="15.75" x14ac:dyDescent="0.25">
      <c r="B29" s="277"/>
      <c r="C29" s="226"/>
      <c r="D29" s="278"/>
      <c r="E29" s="258"/>
    </row>
    <row r="30" spans="2:5" ht="15.75" x14ac:dyDescent="0.25">
      <c r="B30" s="277" t="s">
        <v>321</v>
      </c>
      <c r="C30" s="226" t="s">
        <v>129</v>
      </c>
      <c r="D30" s="278">
        <v>1</v>
      </c>
      <c r="E30" s="258"/>
    </row>
    <row r="31" spans="2:5" ht="15.75" x14ac:dyDescent="0.25">
      <c r="B31" s="234"/>
      <c r="C31" s="226"/>
      <c r="D31" s="278"/>
      <c r="E31" s="258"/>
    </row>
    <row r="32" spans="2:5" ht="15.75" x14ac:dyDescent="0.25">
      <c r="B32" s="274" t="s">
        <v>322</v>
      </c>
      <c r="C32" s="226"/>
      <c r="D32" s="278"/>
      <c r="E32" s="258"/>
    </row>
    <row r="33" spans="2:5" ht="15.75" x14ac:dyDescent="0.25">
      <c r="B33" s="229"/>
      <c r="C33" s="226"/>
      <c r="D33" s="278"/>
      <c r="E33" s="258"/>
    </row>
    <row r="34" spans="2:5" ht="15.75" x14ac:dyDescent="0.25">
      <c r="B34" s="277" t="s">
        <v>323</v>
      </c>
      <c r="C34" s="226" t="s">
        <v>129</v>
      </c>
      <c r="D34" s="278">
        <v>1</v>
      </c>
      <c r="E34" s="258"/>
    </row>
    <row r="35" spans="2:5" ht="15.75" x14ac:dyDescent="0.25">
      <c r="B35" s="229"/>
      <c r="C35" s="226"/>
      <c r="D35" s="278"/>
      <c r="E35" s="258"/>
    </row>
    <row r="36" spans="2:5" ht="15.75" x14ac:dyDescent="0.25">
      <c r="B36" s="277" t="s">
        <v>324</v>
      </c>
      <c r="C36" s="226" t="s">
        <v>129</v>
      </c>
      <c r="D36" s="278">
        <v>1</v>
      </c>
      <c r="E36" s="258"/>
    </row>
    <row r="37" spans="2:5" ht="15.75" x14ac:dyDescent="0.25">
      <c r="B37" s="229"/>
      <c r="C37" s="226"/>
      <c r="D37" s="278"/>
      <c r="E37" s="258"/>
    </row>
    <row r="38" spans="2:5" ht="15.75" x14ac:dyDescent="0.25">
      <c r="B38" s="277" t="s">
        <v>325</v>
      </c>
      <c r="C38" s="226" t="s">
        <v>129</v>
      </c>
      <c r="D38" s="278">
        <v>1</v>
      </c>
      <c r="E38" s="258"/>
    </row>
    <row r="39" spans="2:5" ht="16.5" thickBot="1" x14ac:dyDescent="0.3">
      <c r="B39" s="241"/>
      <c r="C39" s="280"/>
      <c r="D39" s="245"/>
      <c r="E39" s="257"/>
    </row>
    <row r="40" spans="2:5" ht="16.5" thickTop="1" x14ac:dyDescent="0.25">
      <c r="B40" s="247"/>
      <c r="C40" s="248"/>
      <c r="D40" s="249"/>
      <c r="E40" s="258"/>
    </row>
    <row r="41" spans="2:5" ht="15.75" x14ac:dyDescent="0.25">
      <c r="B41" s="251" t="s">
        <v>40</v>
      </c>
      <c r="C41" s="248"/>
      <c r="D41" s="281"/>
      <c r="E41" s="254"/>
    </row>
    <row r="42" spans="2:5" ht="16.5" thickBot="1" x14ac:dyDescent="0.3">
      <c r="B42" s="247"/>
      <c r="C42" s="248"/>
      <c r="D42" s="227"/>
      <c r="E42" s="258"/>
    </row>
    <row r="43" spans="2:5" ht="16.5" thickTop="1" x14ac:dyDescent="0.25">
      <c r="B43" s="259"/>
      <c r="C43" s="260"/>
      <c r="D43" s="260"/>
      <c r="E43" s="314"/>
    </row>
    <row r="44" spans="2:5" ht="15.75" x14ac:dyDescent="0.25">
      <c r="B44" s="247" t="s">
        <v>326</v>
      </c>
      <c r="C44" s="248"/>
      <c r="D44" s="248"/>
      <c r="E44" s="228"/>
    </row>
    <row r="45" spans="2:5" ht="15.75" x14ac:dyDescent="0.25">
      <c r="B45" s="247" t="s">
        <v>304</v>
      </c>
      <c r="C45" s="248"/>
      <c r="D45" s="262"/>
      <c r="E45" s="228"/>
    </row>
    <row r="46" spans="2:5" ht="15.75" x14ac:dyDescent="0.25">
      <c r="B46" s="263" t="s">
        <v>327</v>
      </c>
      <c r="C46" s="248"/>
      <c r="D46" s="264"/>
      <c r="E46" s="228"/>
    </row>
    <row r="47" spans="2:5" ht="16.5" thickBot="1" x14ac:dyDescent="0.3">
      <c r="B47" s="263"/>
      <c r="C47" s="248"/>
      <c r="D47" s="264"/>
      <c r="E47" s="228"/>
    </row>
    <row r="48" spans="2:5" ht="16.5" thickTop="1" x14ac:dyDescent="0.25">
      <c r="B48" s="316"/>
      <c r="C48" s="260"/>
      <c r="D48" s="317"/>
      <c r="E48" s="314"/>
    </row>
    <row r="49" spans="2:5" ht="15.75" x14ac:dyDescent="0.25">
      <c r="B49" s="263"/>
      <c r="C49" s="248"/>
      <c r="D49" s="264"/>
      <c r="E49" s="228"/>
    </row>
    <row r="50" spans="2:5" ht="15.75" x14ac:dyDescent="0.25">
      <c r="B50" s="247"/>
      <c r="C50" s="248"/>
      <c r="D50" s="248"/>
      <c r="E50" s="228"/>
    </row>
    <row r="51" spans="2:5" ht="15.75" x14ac:dyDescent="0.25">
      <c r="B51" s="32"/>
      <c r="C51" s="248"/>
      <c r="D51" s="248"/>
      <c r="E51" s="228"/>
    </row>
    <row r="52" spans="2:5" x14ac:dyDescent="0.25">
      <c r="B52" s="219" t="s">
        <v>36</v>
      </c>
      <c r="C52" s="29"/>
      <c r="D52" s="29" t="s">
        <v>37</v>
      </c>
      <c r="E52" s="318"/>
    </row>
    <row r="53" spans="2:5" ht="16.5" thickBot="1" x14ac:dyDescent="0.3">
      <c r="B53" s="255"/>
      <c r="C53" s="256"/>
      <c r="D53" s="256"/>
      <c r="E53" s="315"/>
    </row>
    <row r="54" spans="2:5" ht="15.75" thickTop="1" x14ac:dyDescent="0.25"/>
  </sheetData>
  <mergeCells count="5">
    <mergeCell ref="C3:E3"/>
    <mergeCell ref="B4:E4"/>
    <mergeCell ref="B5:E5"/>
    <mergeCell ref="B7:B9"/>
    <mergeCell ref="C7:C9"/>
  </mergeCells>
  <pageMargins left="0.7" right="0.7" top="0.75" bottom="0.75" header="0.3" footer="0.3"/>
  <pageSetup paperSize="9" scale="68" fitToHeight="0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1"/>
  <sheetViews>
    <sheetView zoomScale="78" zoomScaleNormal="78" workbookViewId="0">
      <selection activeCell="B6" sqref="B6:G6"/>
    </sheetView>
  </sheetViews>
  <sheetFormatPr baseColWidth="10" defaultRowHeight="15" x14ac:dyDescent="0.25"/>
  <cols>
    <col min="2" max="2" width="98.85546875" customWidth="1"/>
    <col min="3" max="3" width="13.140625" customWidth="1"/>
    <col min="4" max="4" width="15.42578125" customWidth="1"/>
    <col min="5" max="5" width="19.7109375" customWidth="1"/>
    <col min="6" max="6" width="21" customWidth="1"/>
    <col min="7" max="7" width="17.7109375" customWidth="1"/>
  </cols>
  <sheetData>
    <row r="2" spans="2:7" ht="15.75" thickBot="1" x14ac:dyDescent="0.3"/>
    <row r="3" spans="2:7" ht="16.5" thickTop="1" x14ac:dyDescent="0.25">
      <c r="B3" s="266"/>
      <c r="C3" s="267"/>
      <c r="D3" s="267"/>
      <c r="E3" s="267"/>
      <c r="F3" s="267"/>
      <c r="G3" s="268"/>
    </row>
    <row r="4" spans="2:7" ht="16.5" thickBot="1" x14ac:dyDescent="0.3">
      <c r="B4" s="255"/>
      <c r="C4" s="256"/>
      <c r="D4" s="256"/>
      <c r="E4" s="639" t="s">
        <v>494</v>
      </c>
      <c r="F4" s="639"/>
      <c r="G4" s="640"/>
    </row>
    <row r="5" spans="2:7" ht="64.5" customHeight="1" thickTop="1" thickBot="1" x14ac:dyDescent="0.3">
      <c r="B5" s="695" t="s">
        <v>545</v>
      </c>
      <c r="C5" s="696"/>
      <c r="D5" s="696"/>
      <c r="E5" s="696"/>
      <c r="F5" s="696"/>
      <c r="G5" s="697"/>
    </row>
    <row r="6" spans="2:7" ht="17.25" thickTop="1" thickBot="1" x14ac:dyDescent="0.3">
      <c r="B6" s="698" t="s">
        <v>289</v>
      </c>
      <c r="C6" s="699"/>
      <c r="D6" s="699"/>
      <c r="E6" s="699"/>
      <c r="F6" s="699"/>
      <c r="G6" s="700"/>
    </row>
    <row r="7" spans="2:7" ht="17.25" thickTop="1" thickBot="1" x14ac:dyDescent="0.3">
      <c r="B7" s="220"/>
      <c r="C7" s="220"/>
      <c r="D7" s="220"/>
      <c r="E7" s="220"/>
      <c r="F7" s="220"/>
      <c r="G7" s="221"/>
    </row>
    <row r="8" spans="2:7" ht="48.75" thickTop="1" thickBot="1" x14ac:dyDescent="0.3">
      <c r="B8" s="222" t="s">
        <v>135</v>
      </c>
      <c r="C8" s="223" t="s">
        <v>219</v>
      </c>
      <c r="D8" s="223" t="s">
        <v>290</v>
      </c>
      <c r="E8" s="224" t="s">
        <v>291</v>
      </c>
      <c r="F8" s="224" t="s">
        <v>292</v>
      </c>
      <c r="G8" s="215" t="s">
        <v>18</v>
      </c>
    </row>
    <row r="9" spans="2:7" ht="16.5" thickTop="1" x14ac:dyDescent="0.25">
      <c r="B9" s="225"/>
      <c r="C9" s="226"/>
      <c r="D9" s="226"/>
      <c r="E9" s="227"/>
      <c r="F9" s="227"/>
      <c r="G9" s="228"/>
    </row>
    <row r="10" spans="2:7" ht="18.75" x14ac:dyDescent="0.25">
      <c r="B10" s="229" t="s">
        <v>293</v>
      </c>
      <c r="C10" s="226" t="s">
        <v>306</v>
      </c>
      <c r="D10" s="230">
        <v>40000</v>
      </c>
      <c r="E10" s="231"/>
      <c r="F10" s="232"/>
      <c r="G10" s="233"/>
    </row>
    <row r="11" spans="2:7" ht="15.75" x14ac:dyDescent="0.25">
      <c r="B11" s="234"/>
      <c r="C11" s="226"/>
      <c r="D11" s="230"/>
      <c r="E11" s="227"/>
      <c r="F11" s="227"/>
      <c r="G11" s="233"/>
    </row>
    <row r="12" spans="2:7" ht="18.75" x14ac:dyDescent="0.25">
      <c r="B12" s="229" t="s">
        <v>294</v>
      </c>
      <c r="C12" s="226" t="s">
        <v>306</v>
      </c>
      <c r="D12" s="235">
        <v>10500</v>
      </c>
      <c r="E12" s="231"/>
      <c r="F12" s="232"/>
      <c r="G12" s="233"/>
    </row>
    <row r="13" spans="2:7" ht="15.75" x14ac:dyDescent="0.25">
      <c r="B13" s="229"/>
      <c r="C13" s="226"/>
      <c r="D13" s="230"/>
      <c r="E13" s="231"/>
      <c r="F13" s="232"/>
      <c r="G13" s="233"/>
    </row>
    <row r="14" spans="2:7" ht="18.75" x14ac:dyDescent="0.25">
      <c r="B14" s="229" t="s">
        <v>295</v>
      </c>
      <c r="C14" s="226" t="s">
        <v>306</v>
      </c>
      <c r="D14" s="230">
        <v>8200</v>
      </c>
      <c r="E14" s="231"/>
      <c r="F14" s="232"/>
      <c r="G14" s="233"/>
    </row>
    <row r="15" spans="2:7" ht="15.75" x14ac:dyDescent="0.25">
      <c r="B15" s="229"/>
      <c r="C15" s="226"/>
      <c r="D15" s="230"/>
      <c r="E15" s="231"/>
      <c r="F15" s="232"/>
      <c r="G15" s="233"/>
    </row>
    <row r="16" spans="2:7" ht="18.75" x14ac:dyDescent="0.25">
      <c r="B16" s="229" t="s">
        <v>296</v>
      </c>
      <c r="C16" s="226" t="s">
        <v>306</v>
      </c>
      <c r="D16" s="230">
        <v>4300</v>
      </c>
      <c r="E16" s="231"/>
      <c r="F16" s="232"/>
      <c r="G16" s="233"/>
    </row>
    <row r="17" spans="2:7" ht="15.75" x14ac:dyDescent="0.25">
      <c r="B17" s="229"/>
      <c r="C17" s="226"/>
      <c r="D17" s="230"/>
      <c r="E17" s="231"/>
      <c r="F17" s="232"/>
      <c r="G17" s="233"/>
    </row>
    <row r="18" spans="2:7" ht="18.75" x14ac:dyDescent="0.25">
      <c r="B18" s="229" t="s">
        <v>297</v>
      </c>
      <c r="C18" s="226" t="s">
        <v>306</v>
      </c>
      <c r="D18" s="230">
        <v>5000</v>
      </c>
      <c r="E18" s="231"/>
      <c r="F18" s="232"/>
      <c r="G18" s="233"/>
    </row>
    <row r="19" spans="2:7" ht="15.75" x14ac:dyDescent="0.25">
      <c r="B19" s="229"/>
      <c r="C19" s="226"/>
      <c r="D19" s="230"/>
      <c r="E19" s="231"/>
      <c r="F19" s="232"/>
      <c r="G19" s="233"/>
    </row>
    <row r="20" spans="2:7" ht="15.75" x14ac:dyDescent="0.25">
      <c r="B20" s="229" t="s">
        <v>298</v>
      </c>
      <c r="C20" s="226" t="s">
        <v>299</v>
      </c>
      <c r="D20" s="230">
        <v>800</v>
      </c>
      <c r="E20" s="231"/>
      <c r="F20" s="232"/>
      <c r="G20" s="233"/>
    </row>
    <row r="21" spans="2:7" ht="15.75" x14ac:dyDescent="0.25">
      <c r="B21" s="236"/>
      <c r="C21" s="237"/>
      <c r="D21" s="238" t="s">
        <v>499</v>
      </c>
      <c r="E21" s="239"/>
      <c r="F21" s="232"/>
      <c r="G21" s="233"/>
    </row>
    <row r="22" spans="2:7" ht="15.75" x14ac:dyDescent="0.25">
      <c r="B22" s="229" t="s">
        <v>300</v>
      </c>
      <c r="C22" s="226" t="s">
        <v>129</v>
      </c>
      <c r="D22" s="240"/>
      <c r="E22" s="231"/>
      <c r="F22" s="232"/>
      <c r="G22" s="233"/>
    </row>
    <row r="23" spans="2:7" ht="15.75" x14ac:dyDescent="0.25">
      <c r="B23" s="236"/>
      <c r="C23" s="237"/>
      <c r="D23" s="238"/>
      <c r="E23" s="239"/>
      <c r="F23" s="232"/>
      <c r="G23" s="233"/>
    </row>
    <row r="24" spans="2:7" ht="15.75" x14ac:dyDescent="0.25">
      <c r="B24" s="236"/>
      <c r="C24" s="237"/>
      <c r="D24" s="238"/>
      <c r="E24" s="239"/>
      <c r="F24" s="232"/>
      <c r="G24" s="233"/>
    </row>
    <row r="25" spans="2:7" ht="15.75" x14ac:dyDescent="0.25">
      <c r="B25" s="236"/>
      <c r="C25" s="226"/>
      <c r="D25" s="238"/>
      <c r="E25" s="239"/>
      <c r="F25" s="232"/>
      <c r="G25" s="233"/>
    </row>
    <row r="26" spans="2:7" ht="16.5" thickBot="1" x14ac:dyDescent="0.3">
      <c r="B26" s="241"/>
      <c r="C26" s="242"/>
      <c r="D26" s="243"/>
      <c r="E26" s="244"/>
      <c r="F26" s="245"/>
      <c r="G26" s="246"/>
    </row>
    <row r="27" spans="2:7" ht="16.5" thickTop="1" x14ac:dyDescent="0.25">
      <c r="B27" s="247"/>
      <c r="C27" s="248"/>
      <c r="D27" s="248"/>
      <c r="E27" s="248"/>
      <c r="F27" s="249"/>
      <c r="G27" s="250"/>
    </row>
    <row r="28" spans="2:7" ht="15.75" x14ac:dyDescent="0.25">
      <c r="B28" s="251" t="s">
        <v>40</v>
      </c>
      <c r="C28" s="252"/>
      <c r="D28" s="252"/>
      <c r="E28" s="252"/>
      <c r="F28" s="253"/>
      <c r="G28" s="254"/>
    </row>
    <row r="29" spans="2:7" ht="16.5" thickBot="1" x14ac:dyDescent="0.3">
      <c r="B29" s="247"/>
      <c r="C29" s="248"/>
      <c r="D29" s="248"/>
      <c r="E29" s="248"/>
      <c r="F29" s="227"/>
      <c r="G29" s="258"/>
    </row>
    <row r="30" spans="2:7" ht="16.5" thickTop="1" x14ac:dyDescent="0.25">
      <c r="B30" s="259"/>
      <c r="C30" s="260"/>
      <c r="D30" s="260"/>
      <c r="E30" s="260"/>
      <c r="F30" s="260"/>
      <c r="G30" s="261"/>
    </row>
    <row r="31" spans="2:7" ht="15.75" x14ac:dyDescent="0.25">
      <c r="B31" s="247" t="s">
        <v>301</v>
      </c>
      <c r="C31" s="248"/>
      <c r="D31" s="248"/>
      <c r="E31" s="248"/>
      <c r="F31" s="248"/>
      <c r="G31" s="233"/>
    </row>
    <row r="32" spans="2:7" ht="15.75" x14ac:dyDescent="0.25">
      <c r="B32" s="247" t="s">
        <v>302</v>
      </c>
      <c r="C32" s="248"/>
      <c r="D32" s="248"/>
      <c r="E32" s="248"/>
      <c r="F32" s="248"/>
      <c r="G32" s="233"/>
    </row>
    <row r="33" spans="2:7" ht="16.5" thickBot="1" x14ac:dyDescent="0.3">
      <c r="B33" s="247" t="s">
        <v>303</v>
      </c>
      <c r="C33" s="248"/>
      <c r="D33" s="248"/>
      <c r="E33" s="248"/>
      <c r="F33" s="248"/>
      <c r="G33" s="233"/>
    </row>
    <row r="34" spans="2:7" ht="16.5" thickTop="1" x14ac:dyDescent="0.25">
      <c r="B34" s="259"/>
      <c r="C34" s="260"/>
      <c r="D34" s="260"/>
      <c r="E34" s="260"/>
      <c r="F34" s="260"/>
      <c r="G34" s="261"/>
    </row>
    <row r="35" spans="2:7" ht="15.75" x14ac:dyDescent="0.25">
      <c r="B35" s="247" t="s">
        <v>304</v>
      </c>
      <c r="C35" s="248"/>
      <c r="D35" s="248"/>
      <c r="E35" s="248"/>
      <c r="F35" s="262"/>
      <c r="G35" s="233"/>
    </row>
    <row r="36" spans="2:7" ht="16.5" thickBot="1" x14ac:dyDescent="0.3">
      <c r="B36" s="263" t="s">
        <v>305</v>
      </c>
      <c r="C36" s="248"/>
      <c r="D36" s="248"/>
      <c r="E36" s="248"/>
      <c r="F36" s="264"/>
      <c r="G36" s="233"/>
    </row>
    <row r="37" spans="2:7" ht="16.5" thickTop="1" x14ac:dyDescent="0.25">
      <c r="B37" s="259"/>
      <c r="C37" s="260"/>
      <c r="D37" s="260"/>
      <c r="E37" s="260"/>
      <c r="F37" s="265"/>
      <c r="G37" s="261"/>
    </row>
    <row r="38" spans="2:7" ht="15.75" x14ac:dyDescent="0.25">
      <c r="B38" s="247"/>
      <c r="C38" s="248"/>
      <c r="D38" s="248"/>
      <c r="E38" s="248"/>
      <c r="F38" s="248"/>
      <c r="G38" s="233"/>
    </row>
    <row r="39" spans="2:7" ht="15.75" x14ac:dyDescent="0.25">
      <c r="B39" s="219" t="s">
        <v>36</v>
      </c>
      <c r="C39" s="248"/>
      <c r="D39" s="248"/>
      <c r="E39" s="29" t="s">
        <v>37</v>
      </c>
      <c r="F39" s="248"/>
      <c r="G39" s="233"/>
    </row>
    <row r="40" spans="2:7" ht="16.5" thickBot="1" x14ac:dyDescent="0.3">
      <c r="B40" s="255"/>
      <c r="C40" s="256"/>
      <c r="D40" s="256"/>
      <c r="E40" s="256"/>
      <c r="F40" s="256"/>
      <c r="G40" s="246"/>
    </row>
    <row r="41" spans="2:7" ht="15.75" thickTop="1" x14ac:dyDescent="0.25"/>
  </sheetData>
  <mergeCells count="3">
    <mergeCell ref="E4:G4"/>
    <mergeCell ref="B5:G5"/>
    <mergeCell ref="B6:G6"/>
  </mergeCells>
  <pageMargins left="0.7" right="0.7" top="0.75" bottom="0.75" header="0.3" footer="0.3"/>
  <pageSetup paperSize="9" scale="44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5"/>
  <sheetViews>
    <sheetView workbookViewId="0">
      <selection activeCell="B6" sqref="B6:F6"/>
    </sheetView>
  </sheetViews>
  <sheetFormatPr baseColWidth="10" defaultRowHeight="15" x14ac:dyDescent="0.25"/>
  <cols>
    <col min="2" max="2" width="6.7109375" customWidth="1"/>
    <col min="3" max="3" width="47.85546875" customWidth="1"/>
    <col min="4" max="4" width="17.28515625" customWidth="1"/>
    <col min="5" max="5" width="15.85546875" customWidth="1"/>
    <col min="6" max="6" width="16.140625" customWidth="1"/>
  </cols>
  <sheetData>
    <row r="1" spans="2:6" x14ac:dyDescent="0.25">
      <c r="B1" s="27"/>
      <c r="C1" s="27"/>
      <c r="D1" s="27"/>
      <c r="E1" s="27"/>
      <c r="F1" s="27"/>
    </row>
    <row r="2" spans="2:6" ht="15.75" thickBot="1" x14ac:dyDescent="0.3">
      <c r="B2" s="108"/>
      <c r="C2" s="27"/>
      <c r="D2" s="27"/>
      <c r="E2" s="27"/>
      <c r="F2" s="27"/>
    </row>
    <row r="3" spans="2:6" ht="15.75" thickTop="1" x14ac:dyDescent="0.25">
      <c r="B3" s="1"/>
      <c r="C3" s="2"/>
      <c r="D3" s="2"/>
      <c r="E3" s="2"/>
      <c r="F3" s="182"/>
    </row>
    <row r="4" spans="2:6" ht="16.5" thickBot="1" x14ac:dyDescent="0.3">
      <c r="B4" s="3"/>
      <c r="C4" s="4"/>
      <c r="D4" s="4"/>
      <c r="E4" s="456"/>
      <c r="F4" s="457" t="s">
        <v>495</v>
      </c>
    </row>
    <row r="5" spans="2:6" ht="58.5" customHeight="1" thickTop="1" thickBot="1" x14ac:dyDescent="0.3">
      <c r="B5" s="703" t="s">
        <v>545</v>
      </c>
      <c r="C5" s="704"/>
      <c r="D5" s="704"/>
      <c r="E5" s="704"/>
      <c r="F5" s="705"/>
    </row>
    <row r="6" spans="2:6" ht="17.25" thickTop="1" thickBot="1" x14ac:dyDescent="0.3">
      <c r="B6" s="706" t="s">
        <v>10</v>
      </c>
      <c r="C6" s="707"/>
      <c r="D6" s="707"/>
      <c r="E6" s="707"/>
      <c r="F6" s="708"/>
    </row>
    <row r="7" spans="2:6" ht="17.25" thickTop="1" thickBot="1" x14ac:dyDescent="0.3">
      <c r="B7" s="706" t="s">
        <v>382</v>
      </c>
      <c r="C7" s="707"/>
      <c r="D7" s="707"/>
      <c r="E7" s="707"/>
      <c r="F7" s="708"/>
    </row>
    <row r="8" spans="2:6" ht="16.5" thickTop="1" thickBot="1" x14ac:dyDescent="0.3">
      <c r="B8" s="27"/>
      <c r="C8" s="27"/>
      <c r="D8" s="27"/>
      <c r="E8" s="27"/>
      <c r="F8" s="27"/>
    </row>
    <row r="9" spans="2:6" ht="15.75" thickTop="1" x14ac:dyDescent="0.25">
      <c r="B9" s="1"/>
      <c r="C9" s="2"/>
      <c r="D9" s="709" t="s">
        <v>39</v>
      </c>
      <c r="E9" s="710"/>
      <c r="F9" s="711"/>
    </row>
    <row r="10" spans="2:6" x14ac:dyDescent="0.25">
      <c r="B10" s="32"/>
      <c r="C10" s="18"/>
      <c r="D10" s="712" t="s">
        <v>383</v>
      </c>
      <c r="E10" s="712" t="s">
        <v>384</v>
      </c>
      <c r="F10" s="713" t="s">
        <v>385</v>
      </c>
    </row>
    <row r="11" spans="2:6" ht="15.75" thickBot="1" x14ac:dyDescent="0.3">
      <c r="B11" s="32"/>
      <c r="C11" s="18"/>
      <c r="D11" s="635"/>
      <c r="E11" s="635"/>
      <c r="F11" s="714"/>
    </row>
    <row r="12" spans="2:6" ht="15.75" thickTop="1" x14ac:dyDescent="0.25">
      <c r="B12" s="32"/>
      <c r="C12" s="180"/>
      <c r="D12" s="193"/>
      <c r="E12" s="193"/>
      <c r="F12" s="194"/>
    </row>
    <row r="13" spans="2:6" x14ac:dyDescent="0.25">
      <c r="B13" s="701" t="s">
        <v>386</v>
      </c>
      <c r="C13" s="702"/>
      <c r="D13" s="193"/>
      <c r="E13" s="193"/>
      <c r="F13" s="194"/>
    </row>
    <row r="14" spans="2:6" x14ac:dyDescent="0.25">
      <c r="B14" s="32"/>
      <c r="C14" s="180"/>
      <c r="D14" s="193"/>
      <c r="E14" s="193"/>
      <c r="F14" s="194"/>
    </row>
    <row r="15" spans="2:6" x14ac:dyDescent="0.25">
      <c r="B15" s="195" t="s">
        <v>387</v>
      </c>
      <c r="C15" s="196" t="s">
        <v>388</v>
      </c>
      <c r="D15" s="319"/>
      <c r="E15" s="319"/>
      <c r="F15" s="320"/>
    </row>
    <row r="16" spans="2:6" x14ac:dyDescent="0.25">
      <c r="B16" s="195"/>
      <c r="C16" s="180"/>
      <c r="D16" s="319"/>
      <c r="E16" s="319"/>
      <c r="F16" s="320"/>
    </row>
    <row r="17" spans="2:6" x14ac:dyDescent="0.25">
      <c r="B17" s="321" t="s">
        <v>387</v>
      </c>
      <c r="C17" s="322" t="s">
        <v>389</v>
      </c>
      <c r="D17" s="323"/>
      <c r="E17" s="323"/>
      <c r="F17" s="200"/>
    </row>
    <row r="18" spans="2:6" x14ac:dyDescent="0.25">
      <c r="B18" s="195"/>
      <c r="C18" s="180"/>
      <c r="D18" s="319"/>
      <c r="E18" s="319"/>
      <c r="F18" s="320"/>
    </row>
    <row r="19" spans="2:6" x14ac:dyDescent="0.25">
      <c r="B19" s="195" t="s">
        <v>387</v>
      </c>
      <c r="C19" s="180" t="s">
        <v>390</v>
      </c>
      <c r="D19" s="319"/>
      <c r="E19" s="319"/>
      <c r="F19" s="320"/>
    </row>
    <row r="20" spans="2:6" x14ac:dyDescent="0.25">
      <c r="B20" s="195"/>
      <c r="C20" s="180"/>
      <c r="D20" s="319"/>
      <c r="E20" s="319"/>
      <c r="F20" s="320"/>
    </row>
    <row r="21" spans="2:6" x14ac:dyDescent="0.25">
      <c r="B21" s="195" t="s">
        <v>391</v>
      </c>
      <c r="C21" s="180" t="s">
        <v>392</v>
      </c>
      <c r="D21" s="319"/>
      <c r="E21" s="319"/>
      <c r="F21" s="200"/>
    </row>
    <row r="22" spans="2:6" x14ac:dyDescent="0.25">
      <c r="B22" s="195"/>
      <c r="C22" s="180"/>
      <c r="D22" s="319"/>
      <c r="E22" s="319"/>
      <c r="F22" s="320"/>
    </row>
    <row r="23" spans="2:6" x14ac:dyDescent="0.25">
      <c r="B23" s="195" t="s">
        <v>391</v>
      </c>
      <c r="C23" s="180" t="s">
        <v>393</v>
      </c>
      <c r="D23" s="319"/>
      <c r="E23" s="319"/>
      <c r="F23" s="200"/>
    </row>
    <row r="24" spans="2:6" x14ac:dyDescent="0.25">
      <c r="B24" s="195"/>
      <c r="C24" s="180"/>
      <c r="D24" s="319"/>
      <c r="E24" s="319"/>
      <c r="F24" s="320"/>
    </row>
    <row r="25" spans="2:6" x14ac:dyDescent="0.25">
      <c r="B25" s="195" t="s">
        <v>391</v>
      </c>
      <c r="C25" s="180" t="s">
        <v>394</v>
      </c>
      <c r="D25" s="319"/>
      <c r="E25" s="319"/>
      <c r="F25" s="200"/>
    </row>
    <row r="26" spans="2:6" ht="15.75" thickBot="1" x14ac:dyDescent="0.3">
      <c r="B26" s="22"/>
      <c r="C26" s="204"/>
      <c r="D26" s="324"/>
      <c r="E26" s="324"/>
      <c r="F26" s="325"/>
    </row>
    <row r="27" spans="2:6" ht="15.75" thickTop="1" x14ac:dyDescent="0.25">
      <c r="B27" s="32"/>
      <c r="C27" s="18"/>
      <c r="D27" s="180"/>
      <c r="E27" s="193"/>
      <c r="F27" s="194"/>
    </row>
    <row r="28" spans="2:6" x14ac:dyDescent="0.25">
      <c r="B28" s="32"/>
      <c r="C28" s="29" t="s">
        <v>40</v>
      </c>
      <c r="D28" s="180"/>
      <c r="E28" s="193"/>
      <c r="F28" s="326"/>
    </row>
    <row r="29" spans="2:6" ht="15.75" thickBot="1" x14ac:dyDescent="0.3">
      <c r="B29" s="32"/>
      <c r="C29" s="18"/>
      <c r="D29" s="180"/>
      <c r="E29" s="193"/>
      <c r="F29" s="194"/>
    </row>
    <row r="30" spans="2:6" ht="15.75" thickTop="1" x14ac:dyDescent="0.25">
      <c r="B30" s="1"/>
      <c r="C30" s="2"/>
      <c r="D30" s="2"/>
      <c r="E30" s="2"/>
      <c r="F30" s="182"/>
    </row>
    <row r="31" spans="2:6" x14ac:dyDescent="0.25">
      <c r="B31" s="32"/>
      <c r="C31" s="18"/>
      <c r="D31" s="18"/>
      <c r="E31" s="18"/>
      <c r="F31" s="183"/>
    </row>
    <row r="32" spans="2:6" x14ac:dyDescent="0.25">
      <c r="B32" s="32"/>
      <c r="C32" s="18"/>
      <c r="D32" s="18"/>
      <c r="E32" s="18"/>
      <c r="F32" s="183"/>
    </row>
    <row r="33" spans="2:6" x14ac:dyDescent="0.25">
      <c r="B33" s="328"/>
      <c r="C33" s="29" t="s">
        <v>36</v>
      </c>
      <c r="D33" s="327"/>
      <c r="E33" s="29" t="s">
        <v>37</v>
      </c>
      <c r="F33" s="183"/>
    </row>
    <row r="34" spans="2:6" ht="15.75" thickBot="1" x14ac:dyDescent="0.3">
      <c r="B34" s="3"/>
      <c r="C34" s="4"/>
      <c r="D34" s="4"/>
      <c r="E34" s="4"/>
      <c r="F34" s="6"/>
    </row>
    <row r="35" spans="2:6" ht="15.75" thickTop="1" x14ac:dyDescent="0.25">
      <c r="B35" s="27"/>
      <c r="C35" s="27"/>
      <c r="D35" s="27"/>
      <c r="E35" s="27"/>
      <c r="F35" s="27"/>
    </row>
  </sheetData>
  <mergeCells count="8">
    <mergeCell ref="B13:C13"/>
    <mergeCell ref="B5:F5"/>
    <mergeCell ref="B6:F6"/>
    <mergeCell ref="B7:F7"/>
    <mergeCell ref="D9:F9"/>
    <mergeCell ref="D10:D11"/>
    <mergeCell ref="E10:E11"/>
    <mergeCell ref="F10:F11"/>
  </mergeCells>
  <pageMargins left="0.7" right="0.7" top="0.75" bottom="0.75" header="0.3" footer="0.3"/>
  <pageSetup paperSize="9" scale="75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F10A29DE2FA145AE5FA0021A6A0238" ma:contentTypeVersion="0" ma:contentTypeDescription="Crear nuevo documento." ma:contentTypeScope="" ma:versionID="449ed90cb035126c8d07edf0c0f358a6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CFA3TTQ3VTST-1437122293-40</_dlc_DocId>
    <_dlc_DocIdUrl xmlns="8f7f2b02-361a-46f8-9361-5c4aecfb9ebc">
      <Url>https://guayaquil.gob.ec/_layouts/15/DocIdRedir.aspx?ID=CFA3TTQ3VTST-1437122293-40</Url>
      <Description>CFA3TTQ3VTST-1437122293-40</Description>
    </_dlc_DocIdUrl>
  </documentManagement>
</p:properties>
</file>

<file path=customXml/itemProps1.xml><?xml version="1.0" encoding="utf-8"?>
<ds:datastoreItem xmlns:ds="http://schemas.openxmlformats.org/officeDocument/2006/customXml" ds:itemID="{FB7BB02F-E84A-4742-BA69-3C9B15803206}"/>
</file>

<file path=customXml/itemProps2.xml><?xml version="1.0" encoding="utf-8"?>
<ds:datastoreItem xmlns:ds="http://schemas.openxmlformats.org/officeDocument/2006/customXml" ds:itemID="{61C5297F-8C0E-4FE1-9295-F72807406E70}"/>
</file>

<file path=customXml/itemProps3.xml><?xml version="1.0" encoding="utf-8"?>
<ds:datastoreItem xmlns:ds="http://schemas.openxmlformats.org/officeDocument/2006/customXml" ds:itemID="{D4E63083-61E9-4B42-89B4-5876A769C038}"/>
</file>

<file path=customXml/itemProps4.xml><?xml version="1.0" encoding="utf-8"?>
<ds:datastoreItem xmlns:ds="http://schemas.openxmlformats.org/officeDocument/2006/customXml" ds:itemID="{CA515FF1-FF4C-4050-8810-A8C63BD69A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form 1</vt:lpstr>
      <vt:lpstr>form 2</vt:lpstr>
      <vt:lpstr>form 3</vt:lpstr>
      <vt:lpstr>form 4</vt:lpstr>
      <vt:lpstr>form 5</vt:lpstr>
      <vt:lpstr>form 6</vt:lpstr>
      <vt:lpstr>form 7</vt:lpstr>
      <vt:lpstr>form 8</vt:lpstr>
      <vt:lpstr>form 9</vt:lpstr>
      <vt:lpstr>form 10</vt:lpstr>
      <vt:lpstr>form 11</vt:lpstr>
      <vt:lpstr>cronograma</vt:lpstr>
      <vt:lpstr>form 13 acu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A Lam Chong</dc:creator>
  <cp:lastModifiedBy>Ramon A Lam Chong</cp:lastModifiedBy>
  <cp:lastPrinted>2018-10-04T14:37:37Z</cp:lastPrinted>
  <dcterms:created xsi:type="dcterms:W3CDTF">2018-07-13T00:54:39Z</dcterms:created>
  <dcterms:modified xsi:type="dcterms:W3CDTF">2018-11-21T19:32:11Z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0x01010057F10A29DE2FA145AE5FA0021A6A0238</vt:lpwstr>
  </property>
  <property fmtid="{D5CDD505-2E9C-101B-9397-08002B2CF9AE}" pid="3" name="_dlc_DocIdItemGuid">
    <vt:lpwstr>bd393646-6b6a-400c-b9ca-783bea6963ec</vt:lpwstr>
  </property>
</Properties>
</file>